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nicolebarnett/Downloads/"/>
    </mc:Choice>
  </mc:AlternateContent>
  <xr:revisionPtr revIDLastSave="0" documentId="13_ncr:1_{21C7FD2C-0B15-4F4F-A95D-C6E888F3BEF3}" xr6:coauthVersionLast="45" xr6:coauthVersionMax="45" xr10:uidLastSave="{00000000-0000-0000-0000-000000000000}"/>
  <bookViews>
    <workbookView xWindow="240" yWindow="460" windowWidth="28200" windowHeight="16620" activeTab="1" xr2:uid="{00000000-000D-0000-FFFF-FFFF00000000}"/>
  </bookViews>
  <sheets>
    <sheet name="Your Breeding Diary" sheetId="4" r:id="rId1"/>
    <sheet name="Vag Cyt &amp; Prog Interpretations" sheetId="5" r:id="rId2"/>
    <sheet name="Breeding Diary Example" sheetId="1" r:id="rId3"/>
    <sheet name="Instructions" sheetId="3" r:id="rId4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" i="5" l="1"/>
  <c r="D3" i="5"/>
  <c r="B4" i="4"/>
  <c r="C4" i="4"/>
  <c r="C5" i="4" s="1"/>
  <c r="C4" i="1"/>
  <c r="C5" i="1"/>
  <c r="C6" i="1" s="1"/>
  <c r="C7" i="1" s="1"/>
  <c r="C8" i="1" s="1"/>
  <c r="C9" i="1" s="1"/>
  <c r="C10" i="1" s="1"/>
  <c r="C36" i="1"/>
  <c r="H15" i="1"/>
  <c r="H13" i="1"/>
  <c r="H12" i="1"/>
  <c r="E29" i="1" l="1"/>
  <c r="D29" i="1"/>
  <c r="C11" i="1"/>
  <c r="C12" i="1" s="1"/>
  <c r="C13" i="1" s="1"/>
  <c r="F29" i="1"/>
  <c r="C6" i="4"/>
  <c r="B5" i="4"/>
  <c r="B6" i="4" l="1"/>
  <c r="C7" i="4"/>
  <c r="C14" i="1"/>
  <c r="C15" i="1" s="1"/>
  <c r="C16" i="1" s="1"/>
  <c r="C17" i="1" s="1"/>
  <c r="F28" i="1"/>
  <c r="C34" i="1"/>
  <c r="D28" i="1"/>
  <c r="E28" i="1"/>
  <c r="C8" i="4" l="1"/>
  <c r="B7" i="4"/>
  <c r="C18" i="1"/>
  <c r="C19" i="1" s="1"/>
  <c r="C20" i="1" s="1"/>
  <c r="C21" i="1" s="1"/>
  <c r="C22" i="1" s="1"/>
  <c r="C23" i="1" s="1"/>
  <c r="C24" i="1" s="1"/>
  <c r="F30" i="1"/>
  <c r="E30" i="1"/>
  <c r="D30" i="1"/>
  <c r="B8" i="4" l="1"/>
  <c r="C9" i="4"/>
  <c r="C10" i="4" l="1"/>
  <c r="B9" i="4"/>
  <c r="B10" i="4" l="1"/>
  <c r="C11" i="4"/>
  <c r="C12" i="4" l="1"/>
  <c r="B11" i="4"/>
  <c r="C13" i="4" l="1"/>
  <c r="B12" i="4"/>
  <c r="C14" i="4" l="1"/>
  <c r="B13" i="4"/>
  <c r="B14" i="4" l="1"/>
  <c r="C15" i="4"/>
  <c r="C16" i="4" l="1"/>
  <c r="B15" i="4"/>
  <c r="C17" i="4" l="1"/>
  <c r="B16" i="4"/>
  <c r="C18" i="4" l="1"/>
  <c r="B17" i="4"/>
  <c r="C19" i="4" l="1"/>
  <c r="B18" i="4"/>
  <c r="B19" i="4" l="1"/>
  <c r="C20" i="4"/>
  <c r="C21" i="4" l="1"/>
  <c r="B20" i="4"/>
  <c r="C22" i="4" l="1"/>
  <c r="B21" i="4"/>
  <c r="C23" i="4" l="1"/>
  <c r="B22" i="4"/>
  <c r="B23" i="4" l="1"/>
  <c r="C24" i="4"/>
  <c r="C25" i="4" l="1"/>
  <c r="B24" i="4"/>
  <c r="C26" i="4" l="1"/>
  <c r="B25" i="4"/>
  <c r="C27" i="4" l="1"/>
  <c r="B26" i="4"/>
  <c r="B27" i="4" l="1"/>
  <c r="C28" i="4"/>
  <c r="B28" i="4" l="1"/>
  <c r="C29" i="4"/>
  <c r="C30" i="4" l="1"/>
  <c r="B29" i="4"/>
  <c r="C31" i="4" l="1"/>
  <c r="B31" i="4" s="1"/>
  <c r="B30" i="4"/>
</calcChain>
</file>

<file path=xl/sharedStrings.xml><?xml version="1.0" encoding="utf-8"?>
<sst xmlns="http://schemas.openxmlformats.org/spreadsheetml/2006/main" count="313" uniqueCount="219">
  <si>
    <t>0.0 to 0.1</t>
  </si>
  <si>
    <t>Bitch is not in season</t>
  </si>
  <si>
    <t>Ship today</t>
  </si>
  <si>
    <t>Possibly though cervix may be closed/closing</t>
  </si>
  <si>
    <t xml:space="preserve"> </t>
  </si>
  <si>
    <t>pink discharge</t>
  </si>
  <si>
    <t>No interest in stud</t>
  </si>
  <si>
    <t>Smear Details</t>
  </si>
  <si>
    <t>Smear % cornified</t>
  </si>
  <si>
    <t>LH peak</t>
  </si>
  <si>
    <t>litter goes home</t>
  </si>
  <si>
    <t>KEY DATES</t>
  </si>
  <si>
    <t>&gt;80</t>
  </si>
  <si>
    <t>Breeding Diary Instructions</t>
  </si>
  <si>
    <t>This spreadsheet contains four worksheets.</t>
  </si>
  <si>
    <t>Using the Diary</t>
  </si>
  <si>
    <t>1.  Go to Your Breeding Diary worksheet</t>
  </si>
  <si>
    <t>2.  Enter the day your bitch came in season into the highlighted block D1 on the Your Breeding Workbook</t>
  </si>
  <si>
    <t>3.  The diary will fill in the dates and days of the week for her season</t>
  </si>
  <si>
    <t>4.  Note how her season progressed, what actions you took, such as if you did a vaginal smear, hormone testing or a breeding.</t>
  </si>
  <si>
    <t>Converting Progesterone Levels</t>
  </si>
  <si>
    <t>Labs use two measures of progesterone: nanograms per milliliter (ng/ml) and nanomoles per liter (nmol/l).  Be sure you know which unit of measure your lab/veterinarian use!</t>
  </si>
  <si>
    <t>2. Enter the results you got from your lab in the appropriate block to convert to the other unit of measure, if you need to.</t>
  </si>
  <si>
    <t>3. You can also see a general interpretation of lab results on this worksheet.</t>
  </si>
  <si>
    <t>7.  Keep this diary in your bitch's file for future breedings.</t>
  </si>
  <si>
    <t>Day</t>
  </si>
  <si>
    <t>Date</t>
  </si>
  <si>
    <t>Comments</t>
  </si>
  <si>
    <t>SU</t>
  </si>
  <si>
    <t>M</t>
  </si>
  <si>
    <t>W</t>
  </si>
  <si>
    <t>TH</t>
  </si>
  <si>
    <t>F</t>
  </si>
  <si>
    <t>S</t>
  </si>
  <si>
    <t xml:space="preserve">T </t>
  </si>
  <si>
    <t>litter born</t>
  </si>
  <si>
    <t>Ovulation</t>
  </si>
  <si>
    <t>Day of Week</t>
  </si>
  <si>
    <t>Details (discharge color, behavior)</t>
  </si>
  <si>
    <t>Smear % and details</t>
  </si>
  <si>
    <t>Did You Breed?</t>
  </si>
  <si>
    <t>What day did your bitch come in season?</t>
  </si>
  <si>
    <t>Guidelines</t>
  </si>
  <si>
    <t>4. Continue progesterone testing until two things happen:</t>
  </si>
  <si>
    <t xml:space="preserve"> Progesterone Level (ng/ml or nmol/ml)</t>
  </si>
  <si>
    <t>INTERPRETATION</t>
  </si>
  <si>
    <t>ng/ml</t>
  </si>
  <si>
    <t>nmol/l</t>
  </si>
  <si>
    <t>0.1 to 0.9</t>
  </si>
  <si>
    <t>No</t>
  </si>
  <si>
    <t>Ship tomorrow</t>
  </si>
  <si>
    <t>Retest in 2 days</t>
  </si>
  <si>
    <t>Retest in 1 day</t>
  </si>
  <si>
    <t>&gt;25</t>
  </si>
  <si>
    <t>Enter ng/ml</t>
  </si>
  <si>
    <t>Equals</t>
  </si>
  <si>
    <t>OR Enter nmol/l</t>
  </si>
  <si>
    <t>CONVERTING NG/ML AND NMOL/LITER</t>
  </si>
  <si>
    <t>Converting ng/ml to nmol/liter</t>
  </si>
  <si>
    <t>Converting nmol/l to ng/ml</t>
  </si>
  <si>
    <t>Bitch is between the LH peak and ovulation.</t>
  </si>
  <si>
    <t>1.0 to 1.5</t>
  </si>
  <si>
    <t>VAGINAL CYTOLOGY</t>
  </si>
  <si>
    <t>90-100%</t>
  </si>
  <si>
    <t>0-10%</t>
  </si>
  <si>
    <t>0-50%</t>
  </si>
  <si>
    <t>1.5 to 2.5</t>
  </si>
  <si>
    <t>0 to 0.3</t>
  </si>
  <si>
    <t>0.31 to 3.0</t>
  </si>
  <si>
    <t>3.1 to 4.8</t>
  </si>
  <si>
    <t>4.8 to 8.0</t>
  </si>
  <si>
    <t>2.6 to 3.9</t>
  </si>
  <si>
    <t>8.1 to 12.4</t>
  </si>
  <si>
    <t>Stop testing</t>
  </si>
  <si>
    <t>Optimal breeding date!</t>
  </si>
  <si>
    <t>Predicting Whelping Window</t>
  </si>
  <si>
    <t>What Stage is She In?</t>
  </si>
  <si>
    <t>BREED?</t>
  </si>
  <si>
    <t>FROZEN SEMEN 
(TCI OR SI)</t>
  </si>
  <si>
    <t>Anestrus</t>
  </si>
  <si>
    <r>
      <t xml:space="preserve">Transition from </t>
    </r>
    <r>
      <rPr>
        <b/>
        <sz val="14"/>
        <color rgb="FF2E3021"/>
        <rFont val="Tahoma"/>
        <family val="2"/>
      </rPr>
      <t>proestrus into estrus</t>
    </r>
    <r>
      <rPr>
        <sz val="14"/>
        <color rgb="FF2E3021"/>
        <rFont val="Tahoma"/>
        <family val="2"/>
      </rPr>
      <t xml:space="preserve">.  </t>
    </r>
  </si>
  <si>
    <t xml:space="preserve">Estrus </t>
  </si>
  <si>
    <t xml:space="preserve">Late Estrus </t>
  </si>
  <si>
    <t>Diestrus</t>
  </si>
  <si>
    <t>Proestrus</t>
  </si>
  <si>
    <t>Eggs are fertilizable</t>
  </si>
  <si>
    <t>Stage based on cytology</t>
  </si>
  <si>
    <t>Stage based on progesterone</t>
  </si>
  <si>
    <t>+65 days +/- 48 hours</t>
  </si>
  <si>
    <t>+63 days +/- 48 hours</t>
  </si>
  <si>
    <t>+57 days +/- 48 hours</t>
  </si>
  <si>
    <t>Lab</t>
  </si>
  <si>
    <t>Idexx</t>
  </si>
  <si>
    <t>red discharge, slightly swollen vulva</t>
  </si>
  <si>
    <t>light pink discharge</t>
  </si>
  <si>
    <t>vulva a little more swollen</t>
  </si>
  <si>
    <t>flagging, tipping</t>
  </si>
  <si>
    <t>eager to breed, flagging</t>
  </si>
  <si>
    <t>Some epithelial cells</t>
  </si>
  <si>
    <t>Diestrus confirmed</t>
  </si>
  <si>
    <t>n/a</t>
  </si>
  <si>
    <t>D+2</t>
  </si>
  <si>
    <t>D+4</t>
  </si>
  <si>
    <t>D+6 Tried for natural but couldn't stay.</t>
  </si>
  <si>
    <t>idexx</t>
  </si>
  <si>
    <t xml:space="preserve"> few RBCs</t>
  </si>
  <si>
    <t>no RBCs, clean background</t>
  </si>
  <si>
    <t>less interested but willing to stand</t>
  </si>
  <si>
    <t>Natural</t>
  </si>
  <si>
    <t>no tie</t>
  </si>
  <si>
    <t>AI</t>
  </si>
  <si>
    <t>Estimated LH = Day 0</t>
  </si>
  <si>
    <t>D+1</t>
  </si>
  <si>
    <t>D+3, estimated ovulation</t>
  </si>
  <si>
    <t>WHELPING WINDOWS</t>
  </si>
  <si>
    <t>Opens</t>
  </si>
  <si>
    <t>Closes</t>
  </si>
  <si>
    <t>Likely due date</t>
  </si>
  <si>
    <t>LH</t>
  </si>
  <si>
    <t>Based on:</t>
  </si>
  <si>
    <t>pregnancy u/s</t>
  </si>
  <si>
    <t>8 pups, 6 M, 2 F, 75-min Stage 2 labor</t>
  </si>
  <si>
    <t>D+5 Breeding 1.  Easy natural with lots of interest.  10-min tie</t>
  </si>
  <si>
    <t>D+7 Breeding 2.  Gayle did AI.  Much less interest though they were still trying.  3ccs 2nd fraction.</t>
  </si>
  <si>
    <t>Difference</t>
  </si>
  <si>
    <t>Send home at 8.5 weeks</t>
  </si>
  <si>
    <t>pregnancy confirmed, at least 6 pups</t>
  </si>
  <si>
    <t>A. Your Breeding Diary</t>
  </si>
  <si>
    <t>B. Vag Cytology &amp; Progesterone Interpretations</t>
  </si>
  <si>
    <t>C. Breeding Diary Example</t>
  </si>
  <si>
    <t>D. Instructions (this page)</t>
  </si>
  <si>
    <t>5.  The Vag Cyt &amp; Prog worksheet contains the guidelines we use for timing our bitch's litters</t>
  </si>
  <si>
    <t>6.  Check out the Breeding Diary Example worksheet to see how we use this diary.</t>
  </si>
  <si>
    <t>1. Go to the Vag Cytology &amp; Progesterone Interpretations worksheet.</t>
  </si>
  <si>
    <t>Ovulation? (Y or N)</t>
  </si>
  <si>
    <t>Y</t>
  </si>
  <si>
    <t xml:space="preserve">looks like diestrus.  RBCs returning </t>
  </si>
  <si>
    <t>LH Surge? (Y if yes)</t>
  </si>
  <si>
    <t>Ovulation? (Y if yes)</t>
  </si>
  <si>
    <t>2. Start at-home vaginal cytology on Day 3 and do daily until bitch is 100% cornified</t>
  </si>
  <si>
    <t>3. When bitch is 80% cornified, start progesterone testing. If using LH testing, save serum daily for later LH tests.</t>
  </si>
  <si>
    <t>b. AND, progesterone goes up 3+ ng/ml (9.5 nmol/l) over the next 24 hours.</t>
  </si>
  <si>
    <t>% Cornfied cells</t>
  </si>
  <si>
    <t>10-80%</t>
  </si>
  <si>
    <t>4.0 to 8.0</t>
  </si>
  <si>
    <t>Late Proestrus</t>
  </si>
  <si>
    <t>LH=0</t>
  </si>
  <si>
    <t>LH+1</t>
  </si>
  <si>
    <t>LH+2
(Likely Ovulation)</t>
  </si>
  <si>
    <t>LH+3 
(Eggs not fertilizable yet)</t>
  </si>
  <si>
    <t xml:space="preserve">LH+4 
(Fertilizable, Eggs mature)
</t>
  </si>
  <si>
    <t>LH+5 
(Fertilizalbe, 3rd most fertile day)</t>
  </si>
  <si>
    <t>LH+6
(Fertilizable, Most fertile day)</t>
  </si>
  <si>
    <t>LH+7
(Fertilizable, 2nd most fertile day but cervix closing)</t>
  </si>
  <si>
    <t>Likely D1 of Diestrus</t>
  </si>
  <si>
    <t>Early Diestrus</t>
  </si>
  <si>
    <t>Retest in 2 days or when she is 80% cornified, whichever is sooner</t>
  </si>
  <si>
    <t>12.5 to 25.4</t>
  </si>
  <si>
    <t>Description</t>
  </si>
  <si>
    <t>Mostly parabasal cells, few RBCs. Do not do further vag cyt until she has been bleeding for 2-3 days.</t>
  </si>
  <si>
    <t>Parabasal and intermediate cells changing over to cornified (superficial and anuclear), fewer and fewer RBCs, background appears "dirty." Repeat at-home vaginal cytology daily now.</t>
  </si>
  <si>
    <t>LH = -1</t>
  </si>
  <si>
    <r>
      <t xml:space="preserve">Bitch is progressing from </t>
    </r>
    <r>
      <rPr>
        <b/>
        <sz val="14"/>
        <color rgb="FF2E3021"/>
        <rFont val="Tahoma"/>
        <family val="2"/>
      </rPr>
      <t>Proestrus into Estrus and will likely have her LH peak in a day or two.</t>
    </r>
  </si>
  <si>
    <t>Comments on Stage</t>
  </si>
  <si>
    <t>80-90%</t>
  </si>
  <si>
    <t xml:space="preserve">Mostly cornified cells now, scant to no RBCs; clean background. </t>
  </si>
  <si>
    <r>
      <t xml:space="preserve">Bitch is in </t>
    </r>
    <r>
      <rPr>
        <b/>
        <sz val="14"/>
        <color rgb="FF2E3021"/>
        <rFont val="Tahoma"/>
        <family val="2"/>
      </rPr>
      <t>early proestrus</t>
    </r>
    <r>
      <rPr>
        <sz val="14"/>
        <color rgb="FF2E3021"/>
        <rFont val="Tahoma"/>
        <family val="2"/>
      </rPr>
      <t xml:space="preserve">, which can go on for many days.  </t>
    </r>
  </si>
  <si>
    <t>All cornified cells now, scant to no RBCs; clean background. Vaginal cytology will remain the same until the diestrus transition so there is no need to continue daily</t>
  </si>
  <si>
    <t>Bitch is likely experiencing her LH peak. Ovulation should occur in 24-72 hours.</t>
  </si>
  <si>
    <t>Ovulation may be occuring on the first day that progesterone falls into this range. Retest tomorrow to pinpoint ovulation.</t>
  </si>
  <si>
    <t>If progesterone jumped 3 ng/ml (9 nmol/l) in 24 hours, ovulation was the previous day. If not, it hasn't occurred yet.</t>
  </si>
  <si>
    <t>Retest daily until there is a 3 ng/ml (9 nmol/l) jump over 24 hours. When that happens, ovulation was the day prior.</t>
  </si>
  <si>
    <t>Estrus (Ovulation)</t>
  </si>
  <si>
    <t>Estrus (Day after Ovulation)</t>
  </si>
  <si>
    <t>Estrus (Fertilizable Period)</t>
  </si>
  <si>
    <t>Eggs are now fertilizable</t>
  </si>
  <si>
    <t>3 points higher than previous day</t>
  </si>
  <si>
    <t>9 points higher than previous day</t>
  </si>
  <si>
    <t>Day Based on LH Peak</t>
  </si>
  <si>
    <t>2 or more days prior to LH peak</t>
  </si>
  <si>
    <t>Some bitches will breed today but it isn't essential.</t>
  </si>
  <si>
    <t>Possible breeding though cervix may be closed/closing</t>
  </si>
  <si>
    <t>Possible SAI breeding. Cervix may be closed/closing so TCI may not work.</t>
  </si>
  <si>
    <t>Unfertilized eggs are disintegrating but some may be fertilizable</t>
  </si>
  <si>
    <r>
      <rPr>
        <b/>
        <sz val="14"/>
        <rFont val="Arial"/>
        <family val="2"/>
      </rPr>
      <t>Breed every 36-48 hours</t>
    </r>
    <r>
      <rPr>
        <sz val="14"/>
        <rFont val="Arial"/>
        <family val="2"/>
      </rPr>
      <t xml:space="preserve"> until she won't stand and/or he isn't interested.</t>
    </r>
  </si>
  <si>
    <t>Test again only if you can't get at least one breeding</t>
  </si>
  <si>
    <t>Do daily vaginal cytology until at least 50% parabasal cells reappear</t>
  </si>
  <si>
    <t>Restart vaginal cytology looking for 50% parabasal cells, which will be D1 of Diestrus</t>
  </si>
  <si>
    <t>Bitch is out of season and either experience a pregnancy or a pseudopregnancy.  Assuming she ovulated, bitch's progesterone should stay above 15.0 ng/ml for 6-7 weeks.</t>
  </si>
  <si>
    <t xml:space="preserve">Bitch is going out of season. Identify Day 1 of Diestrus to narrow your whelping window to +/- 24 hours. </t>
  </si>
  <si>
    <t>RETEST PROGESTERONE?</t>
  </si>
  <si>
    <t>Test the day(s) you breed. Ideally, your last breeding is done when P4 is at or near 20 ng/ml</t>
  </si>
  <si>
    <t>Breeding #1 today</t>
  </si>
  <si>
    <t>FRESH SEMEN 
(NATURAL OR AI)</t>
  </si>
  <si>
    <t>FRESH CHILLED SEMEN
(TWO  BREEDINGS)</t>
  </si>
  <si>
    <t>FRESH CHILLED SEMEN
(ONE BREEDINGS)</t>
  </si>
  <si>
    <t>FRESH CHILLED OR FROZEN SEMEN</t>
  </si>
  <si>
    <t>FRESH SEMEN</t>
  </si>
  <si>
    <t>Possible TCI breeding, if you can't breed tomorrow.</t>
  </si>
  <si>
    <t>Possible breeding, if you can't breed tomorrow.</t>
  </si>
  <si>
    <t>Optimal breeding date!
(TCI and SAI)</t>
  </si>
  <si>
    <t>Not in season</t>
  </si>
  <si>
    <t>progesterone is likely to continue to rise daily until it is above 20 ng/ml</t>
  </si>
  <si>
    <t>progesterone is likely to continue to rise daily until it is above 63 nmol/l</t>
  </si>
  <si>
    <t>May be dropping &lt;100%</t>
  </si>
  <si>
    <t>D1  of Diestrus</t>
  </si>
  <si>
    <t>PROGESTERONE (P4) LEVELS</t>
  </si>
  <si>
    <t>Try breeding tomorrow</t>
  </si>
  <si>
    <t>Ship tomorrow or the next day</t>
  </si>
  <si>
    <t>Ship today or tomorrow</t>
  </si>
  <si>
    <r>
      <rPr>
        <b/>
        <sz val="14"/>
        <rFont val="Arial"/>
        <family val="2"/>
      </rPr>
      <t xml:space="preserve">Ship today </t>
    </r>
    <r>
      <rPr>
        <b/>
        <u/>
        <sz val="14"/>
        <rFont val="Arial"/>
        <family val="2"/>
      </rPr>
      <t>OR</t>
    </r>
    <r>
      <rPr>
        <sz val="14"/>
        <rFont val="Arial"/>
        <family val="2"/>
      </rPr>
      <t xml:space="preserve">
Breed today if you can't breed tomorrow</t>
    </r>
  </si>
  <si>
    <t>Preposition semen, if your vet has storage facilities</t>
  </si>
  <si>
    <t>LH Surge? 
(Y or N)</t>
  </si>
  <si>
    <t>Midpoint</t>
  </si>
  <si>
    <t>a. Progesterone is between 4.0 ng/ml (12.7 nmol/l) and 8.0 ng/ml (25.4 nmol/l)</t>
  </si>
  <si>
    <t>Retest when you see first colored discharge</t>
  </si>
  <si>
    <t>What day did day you see first colored discharge?</t>
  </si>
  <si>
    <t>1. Do a baseline progesterone test by Day 4.</t>
  </si>
  <si>
    <t>LAST REVISION 1/18/20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</si>
</sst>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6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sz val="8"/>
      <name val="Verdana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rgb="FF2E3021"/>
      <name val="Tahoma"/>
      <family val="2"/>
    </font>
    <font>
      <sz val="16"/>
      <name val="Arial"/>
      <family val="2"/>
    </font>
    <font>
      <b/>
      <sz val="16"/>
      <name val="Arial"/>
      <family val="2"/>
    </font>
    <font>
      <b/>
      <i/>
      <sz val="16"/>
      <name val="Arial"/>
      <family val="2"/>
    </font>
    <font>
      <b/>
      <sz val="14"/>
      <color rgb="FF2E3021"/>
      <name val="Tahoma"/>
      <family val="2"/>
    </font>
    <font>
      <b/>
      <sz val="14"/>
      <color indexed="9"/>
      <name val="Arial"/>
      <family val="2"/>
    </font>
    <font>
      <sz val="20"/>
      <name val="Arial"/>
      <family val="2"/>
    </font>
    <font>
      <b/>
      <sz val="14"/>
      <color theme="0"/>
      <name val="Arial"/>
      <family val="2"/>
    </font>
    <font>
      <b/>
      <sz val="16"/>
      <color theme="0"/>
      <name val="Arial"/>
      <family val="2"/>
    </font>
    <font>
      <sz val="16"/>
      <color theme="0"/>
      <name val="Arial"/>
      <family val="2"/>
    </font>
    <font>
      <b/>
      <sz val="16"/>
      <color rgb="FFC00000"/>
      <name val="Arial"/>
      <family val="2"/>
    </font>
    <font>
      <sz val="16"/>
      <color rgb="FFC00000"/>
      <name val="Arial"/>
      <family val="2"/>
    </font>
    <font>
      <b/>
      <sz val="16"/>
      <color indexed="9"/>
      <name val="Arial"/>
      <family val="2"/>
    </font>
    <font>
      <sz val="16"/>
      <color theme="1"/>
      <name val="Arial"/>
      <family val="2"/>
    </font>
    <font>
      <b/>
      <u/>
      <sz val="14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B0FB64"/>
        <bgColor indexed="64"/>
      </patternFill>
    </fill>
    <fill>
      <patternFill patternType="solid">
        <fgColor rgb="FF9A44D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7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/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medium">
        <color auto="1"/>
      </right>
      <top style="thick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5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ill="1"/>
    <xf numFmtId="0" fontId="3" fillId="0" borderId="0" xfId="0" applyFont="1"/>
    <xf numFmtId="0" fontId="1" fillId="0" borderId="0" xfId="0" applyFont="1" applyFill="1" applyAlignment="1">
      <alignment horizontal="left"/>
    </xf>
    <xf numFmtId="0" fontId="1" fillId="0" borderId="0" xfId="0" applyFont="1"/>
    <xf numFmtId="0" fontId="4" fillId="0" borderId="0" xfId="0" applyFont="1"/>
    <xf numFmtId="0" fontId="0" fillId="0" borderId="0" xfId="0" applyBorder="1"/>
    <xf numFmtId="0" fontId="0" fillId="3" borderId="0" xfId="0" applyFill="1"/>
    <xf numFmtId="0" fontId="3" fillId="3" borderId="0" xfId="0" applyFont="1" applyFill="1"/>
    <xf numFmtId="0" fontId="0" fillId="0" borderId="3" xfId="0" applyBorder="1"/>
    <xf numFmtId="0" fontId="3" fillId="0" borderId="0" xfId="0" applyFont="1" applyAlignment="1">
      <alignment horizontal="left" indent="1"/>
    </xf>
    <xf numFmtId="0" fontId="1" fillId="0" borderId="0" xfId="0" applyFont="1" applyAlignment="1">
      <alignment horizontal="left"/>
    </xf>
    <xf numFmtId="0" fontId="5" fillId="0" borderId="0" xfId="0" applyFont="1"/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8" fillId="0" borderId="1" xfId="0" applyFont="1" applyBorder="1" applyAlignment="1">
      <alignment wrapText="1"/>
    </xf>
    <xf numFmtId="0" fontId="7" fillId="0" borderId="1" xfId="0" applyFont="1" applyBorder="1"/>
    <xf numFmtId="0" fontId="8" fillId="3" borderId="1" xfId="0" applyFont="1" applyFill="1" applyBorder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4" borderId="1" xfId="0" applyFont="1" applyFill="1" applyBorder="1"/>
    <xf numFmtId="0" fontId="8" fillId="0" borderId="1" xfId="0" applyFont="1" applyFill="1" applyBorder="1"/>
    <xf numFmtId="0" fontId="10" fillId="0" borderId="0" xfId="0" applyFont="1"/>
    <xf numFmtId="0" fontId="3" fillId="0" borderId="0" xfId="0" applyFont="1" applyAlignment="1">
      <alignment horizontal="left" wrapText="1"/>
    </xf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Fill="1"/>
    <xf numFmtId="0" fontId="13" fillId="0" borderId="0" xfId="0" applyFont="1"/>
    <xf numFmtId="0" fontId="13" fillId="0" borderId="0" xfId="0" applyFont="1" applyAlignment="1">
      <alignment horizontal="center"/>
    </xf>
    <xf numFmtId="0" fontId="12" fillId="0" borderId="2" xfId="0" applyFont="1" applyBorder="1"/>
    <xf numFmtId="0" fontId="12" fillId="0" borderId="0" xfId="0" applyFont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 wrapText="1"/>
    </xf>
    <xf numFmtId="0" fontId="12" fillId="0" borderId="0" xfId="0" applyFont="1" applyBorder="1"/>
    <xf numFmtId="0" fontId="12" fillId="0" borderId="0" xfId="0" applyFont="1" applyFill="1" applyProtection="1">
      <protection locked="0"/>
    </xf>
    <xf numFmtId="0" fontId="13" fillId="0" borderId="20" xfId="0" applyFont="1" applyBorder="1"/>
    <xf numFmtId="0" fontId="12" fillId="0" borderId="21" xfId="0" applyFont="1" applyBorder="1"/>
    <xf numFmtId="0" fontId="14" fillId="0" borderId="22" xfId="0" applyFont="1" applyBorder="1"/>
    <xf numFmtId="0" fontId="12" fillId="0" borderId="22" xfId="0" applyFont="1" applyBorder="1" applyAlignment="1">
      <alignment horizontal="right"/>
    </xf>
    <xf numFmtId="0" fontId="12" fillId="2" borderId="0" xfId="0" applyFont="1" applyFill="1" applyBorder="1" applyProtection="1">
      <protection locked="0"/>
    </xf>
    <xf numFmtId="0" fontId="13" fillId="0" borderId="0" xfId="0" applyFont="1" applyBorder="1" applyAlignment="1">
      <alignment horizontal="center"/>
    </xf>
    <xf numFmtId="0" fontId="12" fillId="0" borderId="0" xfId="0" applyFont="1" applyFill="1" applyBorder="1"/>
    <xf numFmtId="0" fontId="13" fillId="0" borderId="3" xfId="0" applyFont="1" applyBorder="1" applyAlignment="1">
      <alignment horizontal="center"/>
    </xf>
    <xf numFmtId="0" fontId="12" fillId="2" borderId="3" xfId="0" applyFont="1" applyFill="1" applyBorder="1" applyProtection="1">
      <protection locked="0"/>
    </xf>
    <xf numFmtId="0" fontId="0" fillId="6" borderId="0" xfId="0" applyFill="1" applyBorder="1"/>
    <xf numFmtId="0" fontId="0" fillId="7" borderId="0" xfId="0" applyFill="1"/>
    <xf numFmtId="0" fontId="10" fillId="8" borderId="10" xfId="0" applyFont="1" applyFill="1" applyBorder="1" applyAlignment="1">
      <alignment horizontal="center" vertical="center"/>
    </xf>
    <xf numFmtId="0" fontId="10" fillId="8" borderId="11" xfId="0" applyFont="1" applyFill="1" applyBorder="1" applyAlignment="1">
      <alignment horizontal="center" vertical="center"/>
    </xf>
    <xf numFmtId="0" fontId="15" fillId="8" borderId="17" xfId="0" applyFont="1" applyFill="1" applyBorder="1" applyAlignment="1">
      <alignment horizontal="center" vertical="center" wrapText="1"/>
    </xf>
    <xf numFmtId="0" fontId="10" fillId="8" borderId="1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/>
    </xf>
    <xf numFmtId="0" fontId="0" fillId="8" borderId="0" xfId="0" applyFill="1"/>
    <xf numFmtId="0" fontId="10" fillId="8" borderId="10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 wrapText="1"/>
    </xf>
    <xf numFmtId="0" fontId="10" fillId="6" borderId="29" xfId="0" applyFont="1" applyFill="1" applyBorder="1" applyAlignment="1">
      <alignment horizontal="center" vertical="center"/>
    </xf>
    <xf numFmtId="0" fontId="10" fillId="6" borderId="30" xfId="0" applyFont="1" applyFill="1" applyBorder="1" applyAlignment="1">
      <alignment horizontal="center" vertical="center"/>
    </xf>
    <xf numFmtId="0" fontId="9" fillId="6" borderId="31" xfId="0" applyFont="1" applyFill="1" applyBorder="1" applyAlignment="1">
      <alignment horizontal="center" vertical="center"/>
    </xf>
    <xf numFmtId="0" fontId="10" fillId="6" borderId="30" xfId="0" applyFont="1" applyFill="1" applyBorder="1" applyAlignment="1">
      <alignment horizontal="center" vertical="center" wrapText="1"/>
    </xf>
    <xf numFmtId="0" fontId="10" fillId="7" borderId="33" xfId="0" applyFont="1" applyFill="1" applyBorder="1" applyAlignment="1">
      <alignment horizontal="center" vertical="center"/>
    </xf>
    <xf numFmtId="0" fontId="10" fillId="7" borderId="25" xfId="0" applyFont="1" applyFill="1" applyBorder="1" applyAlignment="1">
      <alignment horizontal="center" vertical="center"/>
    </xf>
    <xf numFmtId="0" fontId="15" fillId="7" borderId="7" xfId="0" applyFont="1" applyFill="1" applyBorder="1" applyAlignment="1">
      <alignment horizontal="center" vertical="center" wrapText="1"/>
    </xf>
    <xf numFmtId="0" fontId="10" fillId="7" borderId="25" xfId="0" applyFont="1" applyFill="1" applyBorder="1" applyAlignment="1">
      <alignment horizontal="center" vertical="center" wrapText="1"/>
    </xf>
    <xf numFmtId="0" fontId="10" fillId="7" borderId="34" xfId="0" applyFont="1" applyFill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  <xf numFmtId="0" fontId="10" fillId="7" borderId="15" xfId="0" applyFont="1" applyFill="1" applyBorder="1" applyAlignment="1">
      <alignment horizontal="center" vertical="center"/>
    </xf>
    <xf numFmtId="0" fontId="11" fillId="7" borderId="35" xfId="0" applyFont="1" applyFill="1" applyBorder="1" applyAlignment="1">
      <alignment horizontal="center" vertical="center" wrapText="1"/>
    </xf>
    <xf numFmtId="0" fontId="10" fillId="7" borderId="15" xfId="0" applyFont="1" applyFill="1" applyBorder="1" applyAlignment="1">
      <alignment horizontal="center" vertical="center" wrapText="1"/>
    </xf>
    <xf numFmtId="0" fontId="10" fillId="8" borderId="33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5" fillId="8" borderId="7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/>
    </xf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14" fontId="9" fillId="2" borderId="2" xfId="0" applyNumberFormat="1" applyFont="1" applyFill="1" applyBorder="1" applyProtection="1">
      <protection locked="0"/>
    </xf>
    <xf numFmtId="0" fontId="10" fillId="3" borderId="0" xfId="0" applyFont="1" applyFill="1"/>
    <xf numFmtId="14" fontId="10" fillId="0" borderId="0" xfId="0" applyNumberFormat="1" applyFont="1"/>
    <xf numFmtId="2" fontId="10" fillId="0" borderId="0" xfId="0" applyNumberFormat="1" applyFont="1"/>
    <xf numFmtId="0" fontId="10" fillId="0" borderId="0" xfId="0" applyFont="1" applyFill="1" applyBorder="1" applyAlignment="1"/>
    <xf numFmtId="0" fontId="10" fillId="0" borderId="0" xfId="0" applyFont="1" applyBorder="1"/>
    <xf numFmtId="0" fontId="9" fillId="0" borderId="0" xfId="0" applyFont="1" applyFill="1" applyBorder="1" applyAlignment="1">
      <alignment horizontal="left"/>
    </xf>
    <xf numFmtId="0" fontId="9" fillId="0" borderId="0" xfId="0" applyFont="1" applyFill="1" applyAlignment="1">
      <alignment horizontal="left"/>
    </xf>
    <xf numFmtId="0" fontId="10" fillId="0" borderId="0" xfId="0" applyFont="1" applyBorder="1" applyAlignment="1"/>
    <xf numFmtId="0" fontId="10" fillId="3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0" xfId="0" applyFont="1" applyAlignment="1">
      <alignment wrapText="1"/>
    </xf>
    <xf numFmtId="0" fontId="10" fillId="3" borderId="0" xfId="0" applyFont="1" applyFill="1" applyAlignment="1">
      <alignment wrapText="1"/>
    </xf>
    <xf numFmtId="0" fontId="10" fillId="0" borderId="0" xfId="0" applyFont="1" applyAlignment="1">
      <alignment wrapText="1"/>
    </xf>
    <xf numFmtId="0" fontId="9" fillId="0" borderId="0" xfId="0" applyFont="1" applyFill="1" applyAlignment="1">
      <alignment horizontal="left" wrapText="1"/>
    </xf>
    <xf numFmtId="0" fontId="0" fillId="0" borderId="0" xfId="0" applyAlignment="1">
      <alignment wrapText="1"/>
    </xf>
    <xf numFmtId="0" fontId="17" fillId="0" borderId="0" xfId="0" applyFont="1"/>
    <xf numFmtId="14" fontId="9" fillId="2" borderId="1" xfId="0" applyNumberFormat="1" applyFont="1" applyFill="1" applyBorder="1" applyAlignment="1" applyProtection="1">
      <alignment wrapText="1"/>
      <protection locked="0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9" fillId="0" borderId="1" xfId="0" applyFont="1" applyBorder="1"/>
    <xf numFmtId="0" fontId="10" fillId="3" borderId="1" xfId="0" applyFont="1" applyFill="1" applyBorder="1" applyAlignment="1">
      <alignment horizontal="center"/>
    </xf>
    <xf numFmtId="0" fontId="10" fillId="3" borderId="1" xfId="0" applyFont="1" applyFill="1" applyBorder="1"/>
    <xf numFmtId="0" fontId="10" fillId="3" borderId="1" xfId="0" applyFont="1" applyFill="1" applyBorder="1" applyAlignment="1">
      <alignment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left" indent="1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14" fontId="10" fillId="0" borderId="1" xfId="0" applyNumberFormat="1" applyFont="1" applyBorder="1" applyAlignment="1">
      <alignment wrapText="1"/>
    </xf>
    <xf numFmtId="0" fontId="10" fillId="0" borderId="1" xfId="0" applyFont="1" applyBorder="1" applyAlignment="1" applyProtection="1">
      <alignment wrapText="1"/>
      <protection locked="0"/>
    </xf>
    <xf numFmtId="9" fontId="10" fillId="0" borderId="1" xfId="0" applyNumberFormat="1" applyFont="1" applyBorder="1" applyAlignment="1">
      <alignment horizontal="center"/>
    </xf>
    <xf numFmtId="164" fontId="10" fillId="0" borderId="1" xfId="0" applyNumberFormat="1" applyFont="1" applyBorder="1" applyAlignment="1">
      <alignment wrapText="1"/>
    </xf>
    <xf numFmtId="164" fontId="10" fillId="0" borderId="1" xfId="0" applyNumberFormat="1" applyFont="1" applyBorder="1" applyAlignment="1" applyProtection="1">
      <alignment horizontal="center" wrapText="1"/>
      <protection locked="0"/>
    </xf>
    <xf numFmtId="0" fontId="10" fillId="0" borderId="1" xfId="0" applyFont="1" applyBorder="1" applyProtection="1">
      <protection locked="0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/>
    <xf numFmtId="0" fontId="10" fillId="0" borderId="1" xfId="0" applyFont="1" applyFill="1" applyBorder="1" applyAlignment="1" applyProtection="1">
      <alignment wrapText="1"/>
      <protection locked="0"/>
    </xf>
    <xf numFmtId="9" fontId="10" fillId="0" borderId="1" xfId="0" applyNumberFormat="1" applyFont="1" applyFill="1" applyBorder="1" applyAlignment="1">
      <alignment horizontal="center"/>
    </xf>
    <xf numFmtId="164" fontId="10" fillId="0" borderId="1" xfId="0" applyNumberFormat="1" applyFont="1" applyFill="1" applyBorder="1" applyAlignment="1" applyProtection="1">
      <alignment horizontal="center" wrapText="1"/>
      <protection locked="0"/>
    </xf>
    <xf numFmtId="0" fontId="10" fillId="0" borderId="1" xfId="0" applyFont="1" applyFill="1" applyBorder="1" applyProtection="1">
      <protection locked="0"/>
    </xf>
    <xf numFmtId="0" fontId="10" fillId="0" borderId="1" xfId="0" applyFont="1" applyFill="1" applyBorder="1" applyAlignment="1">
      <alignment wrapText="1"/>
    </xf>
    <xf numFmtId="164" fontId="10" fillId="0" borderId="1" xfId="0" applyNumberFormat="1" applyFont="1" applyFill="1" applyBorder="1" applyAlignment="1">
      <alignment wrapText="1"/>
    </xf>
    <xf numFmtId="0" fontId="9" fillId="0" borderId="1" xfId="0" applyFont="1" applyFill="1" applyBorder="1"/>
    <xf numFmtId="0" fontId="10" fillId="0" borderId="1" xfId="0" applyFont="1" applyBorder="1" applyAlignment="1">
      <alignment wrapText="1"/>
    </xf>
    <xf numFmtId="164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2" fontId="10" fillId="0" borderId="1" xfId="0" applyNumberFormat="1" applyFont="1" applyBorder="1"/>
    <xf numFmtId="0" fontId="10" fillId="0" borderId="1" xfId="0" applyFont="1" applyBorder="1" applyAlignment="1">
      <alignment horizontal="center" wrapText="1"/>
    </xf>
    <xf numFmtId="0" fontId="18" fillId="10" borderId="1" xfId="0" applyFont="1" applyFill="1" applyBorder="1" applyAlignment="1">
      <alignment horizontal="center" wrapText="1"/>
    </xf>
    <xf numFmtId="0" fontId="18" fillId="10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right" wrapText="1"/>
    </xf>
    <xf numFmtId="14" fontId="10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8" fillId="0" borderId="5" xfId="0" applyFont="1" applyBorder="1"/>
    <xf numFmtId="0" fontId="12" fillId="0" borderId="4" xfId="0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14" fontId="10" fillId="2" borderId="1" xfId="0" applyNumberFormat="1" applyFont="1" applyFill="1" applyBorder="1" applyAlignment="1">
      <alignment wrapText="1"/>
    </xf>
    <xf numFmtId="0" fontId="10" fillId="2" borderId="1" xfId="0" applyFont="1" applyFill="1" applyBorder="1" applyAlignment="1" applyProtection="1">
      <alignment wrapText="1"/>
      <protection locked="0"/>
    </xf>
    <xf numFmtId="9" fontId="10" fillId="2" borderId="1" xfId="0" applyNumberFormat="1" applyFont="1" applyFill="1" applyBorder="1" applyAlignment="1">
      <alignment horizontal="center"/>
    </xf>
    <xf numFmtId="9" fontId="10" fillId="2" borderId="1" xfId="0" applyNumberFormat="1" applyFont="1" applyFill="1" applyBorder="1" applyAlignment="1" applyProtection="1">
      <alignment horizontal="center" wrapText="1"/>
      <protection locked="0"/>
    </xf>
    <xf numFmtId="0" fontId="10" fillId="2" borderId="1" xfId="0" applyFont="1" applyFill="1" applyBorder="1" applyProtection="1">
      <protection locked="0"/>
    </xf>
    <xf numFmtId="0" fontId="10" fillId="2" borderId="1" xfId="0" applyFont="1" applyFill="1" applyBorder="1"/>
    <xf numFmtId="0" fontId="8" fillId="2" borderId="1" xfId="0" applyFont="1" applyFill="1" applyBorder="1"/>
    <xf numFmtId="0" fontId="10" fillId="11" borderId="1" xfId="0" applyFont="1" applyFill="1" applyBorder="1" applyAlignment="1">
      <alignment horizontal="center"/>
    </xf>
    <xf numFmtId="14" fontId="10" fillId="11" borderId="1" xfId="0" applyNumberFormat="1" applyFont="1" applyFill="1" applyBorder="1" applyAlignment="1">
      <alignment wrapText="1"/>
    </xf>
    <xf numFmtId="0" fontId="10" fillId="11" borderId="1" xfId="0" applyFont="1" applyFill="1" applyBorder="1" applyAlignment="1" applyProtection="1">
      <alignment wrapText="1"/>
      <protection locked="0"/>
    </xf>
    <xf numFmtId="9" fontId="10" fillId="11" borderId="1" xfId="0" applyNumberFormat="1" applyFont="1" applyFill="1" applyBorder="1" applyAlignment="1">
      <alignment horizontal="center"/>
    </xf>
    <xf numFmtId="164" fontId="10" fillId="11" borderId="1" xfId="0" applyNumberFormat="1" applyFont="1" applyFill="1" applyBorder="1" applyAlignment="1" applyProtection="1">
      <alignment horizontal="center" wrapText="1"/>
      <protection locked="0"/>
    </xf>
    <xf numFmtId="0" fontId="10" fillId="11" borderId="1" xfId="0" applyFont="1" applyFill="1" applyBorder="1" applyProtection="1">
      <protection locked="0"/>
    </xf>
    <xf numFmtId="0" fontId="10" fillId="11" borderId="1" xfId="0" applyFont="1" applyFill="1" applyBorder="1"/>
    <xf numFmtId="0" fontId="8" fillId="11" borderId="1" xfId="0" applyFont="1" applyFill="1" applyBorder="1"/>
    <xf numFmtId="0" fontId="10" fillId="4" borderId="1" xfId="0" applyFont="1" applyFill="1" applyBorder="1" applyAlignment="1">
      <alignment horizontal="center"/>
    </xf>
    <xf numFmtId="14" fontId="10" fillId="4" borderId="1" xfId="0" applyNumberFormat="1" applyFont="1" applyFill="1" applyBorder="1" applyAlignment="1">
      <alignment wrapText="1"/>
    </xf>
    <xf numFmtId="0" fontId="10" fillId="4" borderId="1" xfId="0" applyFont="1" applyFill="1" applyBorder="1" applyAlignment="1" applyProtection="1">
      <alignment wrapText="1"/>
      <protection locked="0"/>
    </xf>
    <xf numFmtId="9" fontId="10" fillId="4" borderId="1" xfId="0" applyNumberFormat="1" applyFont="1" applyFill="1" applyBorder="1" applyAlignment="1">
      <alignment horizontal="center"/>
    </xf>
    <xf numFmtId="164" fontId="10" fillId="4" borderId="1" xfId="0" applyNumberFormat="1" applyFont="1" applyFill="1" applyBorder="1" applyAlignment="1" applyProtection="1">
      <alignment horizontal="center" wrapText="1"/>
      <protection locked="0"/>
    </xf>
    <xf numFmtId="0" fontId="10" fillId="4" borderId="1" xfId="0" applyFont="1" applyFill="1" applyBorder="1" applyProtection="1">
      <protection locked="0"/>
    </xf>
    <xf numFmtId="0" fontId="10" fillId="4" borderId="1" xfId="0" applyFont="1" applyFill="1" applyBorder="1" applyAlignment="1" applyProtection="1">
      <alignment horizontal="center"/>
      <protection locked="0"/>
    </xf>
    <xf numFmtId="0" fontId="10" fillId="4" borderId="1" xfId="0" applyFont="1" applyFill="1" applyBorder="1"/>
    <xf numFmtId="0" fontId="10" fillId="12" borderId="1" xfId="0" applyFont="1" applyFill="1" applyBorder="1" applyAlignment="1">
      <alignment horizontal="center"/>
    </xf>
    <xf numFmtId="14" fontId="10" fillId="12" borderId="1" xfId="0" applyNumberFormat="1" applyFont="1" applyFill="1" applyBorder="1" applyAlignment="1">
      <alignment wrapText="1"/>
    </xf>
    <xf numFmtId="0" fontId="10" fillId="12" borderId="1" xfId="0" applyFont="1" applyFill="1" applyBorder="1" applyAlignment="1">
      <alignment wrapText="1"/>
    </xf>
    <xf numFmtId="9" fontId="10" fillId="12" borderId="1" xfId="0" applyNumberFormat="1" applyFont="1" applyFill="1" applyBorder="1" applyAlignment="1">
      <alignment horizontal="center"/>
    </xf>
    <xf numFmtId="0" fontId="10" fillId="12" borderId="1" xfId="0" applyFont="1" applyFill="1" applyBorder="1" applyAlignment="1" applyProtection="1">
      <alignment wrapText="1"/>
      <protection locked="0"/>
    </xf>
    <xf numFmtId="0" fontId="10" fillId="12" borderId="1" xfId="0" applyFont="1" applyFill="1" applyBorder="1"/>
    <xf numFmtId="0" fontId="10" fillId="12" borderId="1" xfId="0" applyFont="1" applyFill="1" applyBorder="1" applyAlignment="1" applyProtection="1">
      <alignment horizontal="center"/>
      <protection locked="0"/>
    </xf>
    <xf numFmtId="0" fontId="8" fillId="12" borderId="1" xfId="0" applyFont="1" applyFill="1" applyBorder="1"/>
    <xf numFmtId="0" fontId="10" fillId="0" borderId="0" xfId="0" applyFont="1" applyBorder="1" applyAlignment="1">
      <alignment horizontal="left" indent="3"/>
    </xf>
    <xf numFmtId="14" fontId="10" fillId="0" borderId="1" xfId="0" applyNumberFormat="1" applyFont="1" applyBorder="1"/>
    <xf numFmtId="9" fontId="10" fillId="0" borderId="1" xfId="1" applyFont="1" applyBorder="1" applyProtection="1">
      <protection locked="0"/>
    </xf>
    <xf numFmtId="0" fontId="10" fillId="0" borderId="1" xfId="0" applyFont="1" applyBorder="1" applyAlignment="1" applyProtection="1">
      <alignment horizontal="center"/>
      <protection locked="0"/>
    </xf>
    <xf numFmtId="0" fontId="0" fillId="0" borderId="1" xfId="0" applyBorder="1"/>
    <xf numFmtId="0" fontId="0" fillId="0" borderId="1" xfId="0" applyBorder="1" applyAlignment="1">
      <alignment wrapText="1"/>
    </xf>
    <xf numFmtId="9" fontId="10" fillId="0" borderId="1" xfId="1" applyFont="1" applyFill="1" applyBorder="1" applyProtection="1">
      <protection locked="0"/>
    </xf>
    <xf numFmtId="0" fontId="10" fillId="0" borderId="1" xfId="0" applyFont="1" applyFill="1" applyBorder="1" applyAlignment="1" applyProtection="1">
      <alignment horizontal="center"/>
      <protection locked="0"/>
    </xf>
    <xf numFmtId="0" fontId="10" fillId="0" borderId="1" xfId="0" applyFont="1" applyFill="1" applyBorder="1" applyAlignment="1" applyProtection="1">
      <alignment horizontal="left"/>
      <protection locked="0"/>
    </xf>
    <xf numFmtId="0" fontId="0" fillId="0" borderId="1" xfId="0" applyFill="1" applyBorder="1"/>
    <xf numFmtId="14" fontId="10" fillId="0" borderId="1" xfId="0" applyNumberFormat="1" applyFont="1" applyBorder="1" applyProtection="1">
      <protection locked="0"/>
    </xf>
    <xf numFmtId="0" fontId="24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2" fontId="10" fillId="0" borderId="0" xfId="0" applyNumberFormat="1" applyFont="1" applyBorder="1"/>
    <xf numFmtId="0" fontId="8" fillId="0" borderId="0" xfId="0" applyFont="1" applyBorder="1"/>
    <xf numFmtId="0" fontId="18" fillId="10" borderId="10" xfId="0" applyFont="1" applyFill="1" applyBorder="1" applyAlignment="1">
      <alignment horizontal="center" wrapText="1"/>
    </xf>
    <xf numFmtId="0" fontId="18" fillId="10" borderId="11" xfId="0" applyFont="1" applyFill="1" applyBorder="1" applyAlignment="1">
      <alignment horizontal="center"/>
    </xf>
    <xf numFmtId="0" fontId="10" fillId="0" borderId="10" xfId="0" applyFont="1" applyBorder="1" applyAlignment="1">
      <alignment horizontal="right" wrapText="1"/>
    </xf>
    <xf numFmtId="14" fontId="10" fillId="0" borderId="11" xfId="0" applyNumberFormat="1" applyFont="1" applyBorder="1" applyAlignment="1">
      <alignment horizontal="center"/>
    </xf>
    <xf numFmtId="0" fontId="8" fillId="0" borderId="10" xfId="0" applyFont="1" applyBorder="1" applyAlignment="1">
      <alignment wrapText="1"/>
    </xf>
    <xf numFmtId="0" fontId="10" fillId="0" borderId="11" xfId="0" applyFont="1" applyBorder="1" applyAlignment="1">
      <alignment wrapText="1"/>
    </xf>
    <xf numFmtId="14" fontId="10" fillId="0" borderId="10" xfId="0" applyNumberFormat="1" applyFont="1" applyBorder="1" applyAlignment="1">
      <alignment wrapText="1"/>
    </xf>
    <xf numFmtId="14" fontId="10" fillId="0" borderId="13" xfId="0" applyNumberFormat="1" applyFont="1" applyBorder="1" applyAlignment="1">
      <alignment wrapText="1"/>
    </xf>
    <xf numFmtId="0" fontId="10" fillId="0" borderId="14" xfId="0" applyFont="1" applyBorder="1" applyAlignment="1">
      <alignment wrapText="1"/>
    </xf>
    <xf numFmtId="14" fontId="10" fillId="0" borderId="1" xfId="0" applyNumberFormat="1" applyFont="1" applyBorder="1" applyAlignment="1" applyProtection="1">
      <alignment wrapText="1"/>
      <protection locked="0"/>
    </xf>
    <xf numFmtId="9" fontId="10" fillId="0" borderId="1" xfId="1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14" fontId="10" fillId="0" borderId="1" xfId="0" applyNumberFormat="1" applyFont="1" applyBorder="1" applyAlignment="1" applyProtection="1">
      <alignment horizontal="center" vertical="center"/>
      <protection locked="0"/>
    </xf>
    <xf numFmtId="14" fontId="10" fillId="0" borderId="1" xfId="0" applyNumberFormat="1" applyFont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center" wrapText="1"/>
      <protection locked="0"/>
    </xf>
    <xf numFmtId="0" fontId="0" fillId="0" borderId="0" xfId="0" applyFont="1" applyAlignment="1">
      <alignment horizontal="left" indent="1"/>
    </xf>
    <xf numFmtId="0" fontId="1" fillId="0" borderId="0" xfId="0" applyFont="1" applyAlignment="1">
      <alignment horizontal="left" indent="1"/>
    </xf>
    <xf numFmtId="0" fontId="9" fillId="0" borderId="0" xfId="0" applyFont="1" applyFill="1"/>
    <xf numFmtId="14" fontId="10" fillId="0" borderId="1" xfId="0" applyNumberFormat="1" applyFont="1" applyFill="1" applyBorder="1"/>
    <xf numFmtId="0" fontId="0" fillId="0" borderId="1" xfId="0" applyFill="1" applyBorder="1" applyAlignment="1">
      <alignment wrapText="1"/>
    </xf>
    <xf numFmtId="0" fontId="10" fillId="0" borderId="1" xfId="0" applyFont="1" applyFill="1" applyBorder="1" applyAlignment="1" applyProtection="1">
      <alignment horizontal="center" wrapText="1"/>
      <protection locked="0"/>
    </xf>
    <xf numFmtId="0" fontId="10" fillId="0" borderId="1" xfId="0" applyFont="1" applyFill="1" applyBorder="1" applyAlignment="1" applyProtection="1">
      <alignment horizontal="left" wrapText="1"/>
      <protection locked="0"/>
    </xf>
    <xf numFmtId="0" fontId="9" fillId="0" borderId="1" xfId="0" applyFont="1" applyFill="1" applyBorder="1" applyAlignment="1" applyProtection="1">
      <alignment horizontal="left"/>
      <protection locked="0"/>
    </xf>
    <xf numFmtId="0" fontId="10" fillId="0" borderId="4" xfId="0" applyFont="1" applyBorder="1"/>
    <xf numFmtId="0" fontId="10" fillId="0" borderId="4" xfId="0" applyFont="1" applyFill="1" applyBorder="1" applyAlignment="1">
      <alignment horizontal="center"/>
    </xf>
    <xf numFmtId="14" fontId="10" fillId="0" borderId="4" xfId="0" applyNumberFormat="1" applyFont="1" applyBorder="1"/>
    <xf numFmtId="0" fontId="10" fillId="0" borderId="4" xfId="0" applyFont="1" applyBorder="1" applyAlignment="1" applyProtection="1">
      <alignment wrapText="1"/>
      <protection locked="0"/>
    </xf>
    <xf numFmtId="9" fontId="10" fillId="0" borderId="4" xfId="1" applyFont="1" applyBorder="1" applyProtection="1">
      <protection locked="0"/>
    </xf>
    <xf numFmtId="0" fontId="10" fillId="0" borderId="4" xfId="0" applyFont="1" applyBorder="1" applyProtection="1">
      <protection locked="0"/>
    </xf>
    <xf numFmtId="0" fontId="10" fillId="0" borderId="4" xfId="0" applyFont="1" applyBorder="1" applyAlignment="1" applyProtection="1">
      <alignment horizontal="center"/>
      <protection locked="0"/>
    </xf>
    <xf numFmtId="0" fontId="0" fillId="0" borderId="4" xfId="0" applyBorder="1"/>
    <xf numFmtId="0" fontId="9" fillId="0" borderId="29" xfId="0" applyFont="1" applyBorder="1" applyAlignment="1">
      <alignment horizontal="center"/>
    </xf>
    <xf numFmtId="0" fontId="9" fillId="0" borderId="32" xfId="0" applyFont="1" applyBorder="1" applyAlignment="1">
      <alignment horizontal="center" wrapText="1"/>
    </xf>
    <xf numFmtId="0" fontId="9" fillId="0" borderId="32" xfId="0" applyFont="1" applyBorder="1" applyAlignment="1">
      <alignment horizontal="center"/>
    </xf>
    <xf numFmtId="2" fontId="10" fillId="0" borderId="1" xfId="0" applyNumberFormat="1" applyFont="1" applyBorder="1" applyProtection="1">
      <protection locked="0"/>
    </xf>
    <xf numFmtId="0" fontId="9" fillId="0" borderId="40" xfId="0" applyFont="1" applyFill="1" applyBorder="1" applyAlignment="1">
      <alignment horizontal="center" wrapText="1"/>
    </xf>
    <xf numFmtId="0" fontId="10" fillId="12" borderId="5" xfId="0" applyFont="1" applyFill="1" applyBorder="1" applyAlignment="1" applyProtection="1">
      <alignment horizontal="center"/>
      <protection locked="0"/>
    </xf>
    <xf numFmtId="0" fontId="10" fillId="8" borderId="27" xfId="0" applyFont="1" applyFill="1" applyBorder="1" applyAlignment="1">
      <alignment horizontal="center" vertical="center" wrapText="1"/>
    </xf>
    <xf numFmtId="0" fontId="10" fillId="8" borderId="28" xfId="0" applyFont="1" applyFill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12" fillId="3" borderId="0" xfId="0" applyFont="1" applyFill="1" applyAlignment="1">
      <alignment horizontal="center"/>
    </xf>
    <xf numFmtId="0" fontId="13" fillId="0" borderId="3" xfId="0" applyFont="1" applyBorder="1" applyAlignment="1">
      <alignment horizontal="center" wrapText="1"/>
    </xf>
    <xf numFmtId="0" fontId="10" fillId="9" borderId="28" xfId="0" applyFont="1" applyFill="1" applyBorder="1" applyAlignment="1">
      <alignment horizontal="center" vertical="center" wrapText="1"/>
    </xf>
    <xf numFmtId="0" fontId="15" fillId="8" borderId="24" xfId="0" applyFont="1" applyFill="1" applyBorder="1" applyAlignment="1">
      <alignment horizontal="center" vertical="center" wrapText="1"/>
    </xf>
    <xf numFmtId="0" fontId="11" fillId="8" borderId="12" xfId="0" applyFont="1" applyFill="1" applyBorder="1" applyAlignment="1">
      <alignment horizontal="center" vertical="center" wrapText="1"/>
    </xf>
    <xf numFmtId="0" fontId="10" fillId="6" borderId="18" xfId="0" applyFont="1" applyFill="1" applyBorder="1" applyAlignment="1">
      <alignment horizontal="center" vertical="center"/>
    </xf>
    <xf numFmtId="0" fontId="0" fillId="6" borderId="46" xfId="0" applyFill="1" applyBorder="1"/>
    <xf numFmtId="0" fontId="12" fillId="7" borderId="49" xfId="0" applyFont="1" applyFill="1" applyBorder="1" applyAlignment="1">
      <alignment horizontal="center" vertical="center"/>
    </xf>
    <xf numFmtId="0" fontId="12" fillId="8" borderId="49" xfId="0" applyFont="1" applyFill="1" applyBorder="1" applyAlignment="1">
      <alignment horizontal="center" vertical="center"/>
    </xf>
    <xf numFmtId="0" fontId="12" fillId="8" borderId="49" xfId="0" applyFont="1" applyFill="1" applyBorder="1" applyAlignment="1">
      <alignment horizontal="center" vertical="center" wrapText="1"/>
    </xf>
    <xf numFmtId="0" fontId="12" fillId="8" borderId="50" xfId="0" applyFont="1" applyFill="1" applyBorder="1" applyAlignment="1">
      <alignment horizontal="center" vertical="center" wrapText="1"/>
    </xf>
    <xf numFmtId="0" fontId="9" fillId="9" borderId="28" xfId="0" applyFont="1" applyFill="1" applyBorder="1" applyAlignment="1">
      <alignment horizontal="center" vertical="center" wrapText="1"/>
    </xf>
    <xf numFmtId="0" fontId="10" fillId="7" borderId="12" xfId="0" applyFont="1" applyFill="1" applyBorder="1" applyAlignment="1">
      <alignment horizontal="center" vertical="center"/>
    </xf>
    <xf numFmtId="0" fontId="10" fillId="7" borderId="55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 wrapText="1"/>
    </xf>
    <xf numFmtId="0" fontId="10" fillId="6" borderId="40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wrapText="1"/>
    </xf>
    <xf numFmtId="0" fontId="9" fillId="0" borderId="30" xfId="0" applyFont="1" applyBorder="1" applyAlignment="1">
      <alignment horizontal="center" wrapText="1"/>
    </xf>
    <xf numFmtId="0" fontId="9" fillId="0" borderId="29" xfId="0" applyFont="1" applyBorder="1" applyAlignment="1">
      <alignment horizontal="center" wrapText="1"/>
    </xf>
    <xf numFmtId="0" fontId="9" fillId="4" borderId="15" xfId="0" applyFont="1" applyFill="1" applyBorder="1" applyAlignment="1">
      <alignment horizontal="center" vertical="center" wrapText="1"/>
    </xf>
    <xf numFmtId="0" fontId="0" fillId="13" borderId="48" xfId="0" applyFill="1" applyBorder="1" applyAlignment="1">
      <alignment horizontal="center"/>
    </xf>
    <xf numFmtId="0" fontId="0" fillId="13" borderId="48" xfId="0" applyFill="1" applyBorder="1"/>
    <xf numFmtId="0" fontId="12" fillId="13" borderId="47" xfId="0" applyFont="1" applyFill="1" applyBorder="1" applyAlignment="1">
      <alignment horizontal="center" vertical="center" wrapText="1"/>
    </xf>
    <xf numFmtId="0" fontId="10" fillId="13" borderId="48" xfId="0" applyFont="1" applyFill="1" applyBorder="1" applyAlignment="1">
      <alignment horizontal="center" vertical="center"/>
    </xf>
    <xf numFmtId="9" fontId="10" fillId="13" borderId="48" xfId="0" applyNumberFormat="1" applyFont="1" applyFill="1" applyBorder="1" applyAlignment="1">
      <alignment horizontal="center" vertical="center"/>
    </xf>
    <xf numFmtId="0" fontId="15" fillId="13" borderId="48" xfId="0" applyFont="1" applyFill="1" applyBorder="1" applyAlignment="1">
      <alignment horizontal="center" vertical="center" wrapText="1"/>
    </xf>
    <xf numFmtId="0" fontId="11" fillId="13" borderId="48" xfId="0" applyFont="1" applyFill="1" applyBorder="1" applyAlignment="1">
      <alignment horizontal="center" vertical="center" wrapText="1"/>
    </xf>
    <xf numFmtId="0" fontId="10" fillId="6" borderId="19" xfId="0" applyFont="1" applyFill="1" applyBorder="1" applyAlignment="1">
      <alignment horizontal="center" vertical="center"/>
    </xf>
    <xf numFmtId="0" fontId="11" fillId="7" borderId="25" xfId="0" applyFont="1" applyFill="1" applyBorder="1" applyAlignment="1">
      <alignment horizontal="center" vertical="center" wrapText="1"/>
    </xf>
    <xf numFmtId="0" fontId="11" fillId="7" borderId="15" xfId="0" applyFont="1" applyFill="1" applyBorder="1" applyAlignment="1">
      <alignment horizontal="center" vertical="center" wrapText="1"/>
    </xf>
    <xf numFmtId="0" fontId="11" fillId="8" borderId="25" xfId="0" applyFont="1" applyFill="1" applyBorder="1" applyAlignment="1">
      <alignment horizontal="center" vertical="center" wrapText="1"/>
    </xf>
    <xf numFmtId="0" fontId="11" fillId="8" borderId="11" xfId="0" applyFont="1" applyFill="1" applyBorder="1" applyAlignment="1">
      <alignment horizontal="center" vertical="center" wrapText="1"/>
    </xf>
    <xf numFmtId="0" fontId="11" fillId="8" borderId="28" xfId="0" applyFont="1" applyFill="1" applyBorder="1" applyAlignment="1">
      <alignment horizontal="center" vertical="center" wrapText="1"/>
    </xf>
    <xf numFmtId="0" fontId="12" fillId="0" borderId="21" xfId="0" applyFont="1" applyBorder="1" applyAlignment="1">
      <alignment horizontal="center"/>
    </xf>
    <xf numFmtId="0" fontId="12" fillId="6" borderId="0" xfId="0" applyFont="1" applyFill="1" applyBorder="1" applyAlignment="1">
      <alignment horizontal="center" vertical="center"/>
    </xf>
    <xf numFmtId="0" fontId="10" fillId="8" borderId="59" xfId="0" applyFont="1" applyFill="1" applyBorder="1" applyAlignment="1">
      <alignment horizontal="center" vertical="center" wrapText="1"/>
    </xf>
    <xf numFmtId="0" fontId="0" fillId="6" borderId="60" xfId="0" applyFill="1" applyBorder="1"/>
    <xf numFmtId="0" fontId="0" fillId="13" borderId="61" xfId="0" applyFill="1" applyBorder="1"/>
    <xf numFmtId="0" fontId="9" fillId="0" borderId="63" xfId="0" applyFont="1" applyBorder="1" applyAlignment="1">
      <alignment horizontal="center" wrapText="1"/>
    </xf>
    <xf numFmtId="0" fontId="10" fillId="6" borderId="64" xfId="0" applyFont="1" applyFill="1" applyBorder="1" applyAlignment="1">
      <alignment horizontal="center" vertical="center" wrapText="1"/>
    </xf>
    <xf numFmtId="0" fontId="10" fillId="7" borderId="65" xfId="0" applyFont="1" applyFill="1" applyBorder="1" applyAlignment="1">
      <alignment horizontal="center" vertical="center"/>
    </xf>
    <xf numFmtId="0" fontId="10" fillId="7" borderId="66" xfId="0" applyFont="1" applyFill="1" applyBorder="1" applyAlignment="1">
      <alignment horizontal="center" vertical="center"/>
    </xf>
    <xf numFmtId="0" fontId="10" fillId="8" borderId="67" xfId="0" applyFont="1" applyFill="1" applyBorder="1" applyAlignment="1">
      <alignment horizontal="center" vertical="center"/>
    </xf>
    <xf numFmtId="0" fontId="10" fillId="9" borderId="66" xfId="0" applyFont="1" applyFill="1" applyBorder="1" applyAlignment="1">
      <alignment horizontal="center" vertical="center" wrapText="1"/>
    </xf>
    <xf numFmtId="0" fontId="9" fillId="4" borderId="68" xfId="0" applyFont="1" applyFill="1" applyBorder="1" applyAlignment="1">
      <alignment horizontal="center" vertical="center" wrapText="1"/>
    </xf>
    <xf numFmtId="0" fontId="3" fillId="13" borderId="70" xfId="0" applyFont="1" applyFill="1" applyBorder="1"/>
    <xf numFmtId="0" fontId="12" fillId="0" borderId="0" xfId="0" applyFont="1"/>
    <xf numFmtId="49" fontId="12" fillId="0" borderId="0" xfId="0" applyNumberFormat="1" applyFont="1"/>
    <xf numFmtId="0" fontId="12" fillId="7" borderId="45" xfId="0" applyFont="1" applyFill="1" applyBorder="1" applyAlignment="1">
      <alignment horizontal="center" vertical="center" wrapText="1"/>
    </xf>
    <xf numFmtId="0" fontId="10" fillId="7" borderId="46" xfId="0" applyFont="1" applyFill="1" applyBorder="1" applyAlignment="1">
      <alignment horizontal="center" vertical="center"/>
    </xf>
    <xf numFmtId="0" fontId="10" fillId="7" borderId="4" xfId="0" applyFont="1" applyFill="1" applyBorder="1" applyAlignment="1">
      <alignment horizontal="center" vertical="center"/>
    </xf>
    <xf numFmtId="0" fontId="10" fillId="7" borderId="46" xfId="0" applyFont="1" applyFill="1" applyBorder="1" applyAlignment="1">
      <alignment horizontal="center" vertical="center" wrapText="1"/>
    </xf>
    <xf numFmtId="0" fontId="15" fillId="7" borderId="46" xfId="0" applyFont="1" applyFill="1" applyBorder="1" applyAlignment="1">
      <alignment horizontal="center" vertical="center" wrapText="1"/>
    </xf>
    <xf numFmtId="0" fontId="11" fillId="7" borderId="46" xfId="0" applyFont="1" applyFill="1" applyBorder="1" applyAlignment="1">
      <alignment horizontal="center" vertical="center" wrapText="1"/>
    </xf>
    <xf numFmtId="0" fontId="10" fillId="7" borderId="69" xfId="0" applyFont="1" applyFill="1" applyBorder="1" applyAlignment="1">
      <alignment horizontal="center" vertical="center"/>
    </xf>
    <xf numFmtId="14" fontId="12" fillId="0" borderId="1" xfId="0" applyNumberFormat="1" applyFont="1" applyFill="1" applyBorder="1" applyAlignment="1">
      <alignment horizontal="center"/>
    </xf>
    <xf numFmtId="0" fontId="10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14" fontId="24" fillId="0" borderId="0" xfId="0" applyNumberFormat="1" applyFont="1" applyFill="1" applyBorder="1" applyAlignment="1">
      <alignment horizontal="center"/>
    </xf>
    <xf numFmtId="14" fontId="12" fillId="0" borderId="0" xfId="0" applyNumberFormat="1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14" fontId="13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0" fillId="0" borderId="5" xfId="0" applyFont="1" applyBorder="1"/>
    <xf numFmtId="0" fontId="8" fillId="0" borderId="36" xfId="0" applyFont="1" applyBorder="1"/>
    <xf numFmtId="0" fontId="10" fillId="0" borderId="55" xfId="0" applyFont="1" applyFill="1" applyBorder="1"/>
    <xf numFmtId="14" fontId="21" fillId="0" borderId="1" xfId="0" applyNumberFormat="1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/>
    </xf>
    <xf numFmtId="0" fontId="12" fillId="7" borderId="71" xfId="0" applyFont="1" applyFill="1" applyBorder="1" applyAlignment="1">
      <alignment horizontal="center" vertical="center" wrapText="1"/>
    </xf>
    <xf numFmtId="0" fontId="9" fillId="0" borderId="22" xfId="0" applyFont="1" applyBorder="1" applyAlignment="1">
      <alignment horizontal="left" wrapText="1"/>
    </xf>
    <xf numFmtId="0" fontId="9" fillId="0" borderId="0" xfId="0" applyFont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19" fillId="3" borderId="33" xfId="0" applyFont="1" applyFill="1" applyBorder="1" applyAlignment="1">
      <alignment horizontal="center" vertical="center"/>
    </xf>
    <xf numFmtId="0" fontId="19" fillId="3" borderId="34" xfId="0" applyFont="1" applyFill="1" applyBorder="1" applyAlignment="1">
      <alignment horizontal="center" vertical="center"/>
    </xf>
    <xf numFmtId="0" fontId="19" fillId="3" borderId="2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3" fillId="3" borderId="10" xfId="0" applyFont="1" applyFill="1" applyBorder="1" applyAlignment="1">
      <alignment horizontal="center" wrapText="1"/>
    </xf>
    <xf numFmtId="0" fontId="23" fillId="3" borderId="1" xfId="0" applyFont="1" applyFill="1" applyBorder="1" applyAlignment="1">
      <alignment horizontal="center" wrapText="1"/>
    </xf>
    <xf numFmtId="0" fontId="23" fillId="3" borderId="11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6" fillId="5" borderId="0" xfId="0" applyFont="1" applyFill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10" fillId="0" borderId="39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8" borderId="6" xfId="0" applyFont="1" applyFill="1" applyBorder="1" applyAlignment="1">
      <alignment horizontal="center" vertical="center"/>
    </xf>
    <xf numFmtId="0" fontId="10" fillId="8" borderId="7" xfId="0" applyFont="1" applyFill="1" applyBorder="1" applyAlignment="1">
      <alignment horizontal="center" vertical="center"/>
    </xf>
    <xf numFmtId="0" fontId="10" fillId="8" borderId="53" xfId="0" applyFont="1" applyFill="1" applyBorder="1" applyAlignment="1">
      <alignment horizontal="center" vertical="center"/>
    </xf>
    <xf numFmtId="0" fontId="10" fillId="8" borderId="17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 wrapText="1"/>
    </xf>
    <xf numFmtId="0" fontId="10" fillId="8" borderId="24" xfId="0" applyFont="1" applyFill="1" applyBorder="1" applyAlignment="1">
      <alignment horizontal="center" vertical="center" wrapText="1"/>
    </xf>
    <xf numFmtId="0" fontId="10" fillId="8" borderId="27" xfId="0" applyFont="1" applyFill="1" applyBorder="1" applyAlignment="1">
      <alignment horizontal="center" vertical="center" wrapText="1"/>
    </xf>
    <xf numFmtId="0" fontId="10" fillId="8" borderId="54" xfId="0" applyFont="1" applyFill="1" applyBorder="1" applyAlignment="1">
      <alignment horizontal="center" vertical="center" wrapText="1"/>
    </xf>
    <xf numFmtId="0" fontId="10" fillId="8" borderId="44" xfId="0" applyFont="1" applyFill="1" applyBorder="1" applyAlignment="1">
      <alignment horizontal="center" vertical="center" wrapText="1"/>
    </xf>
    <xf numFmtId="0" fontId="10" fillId="8" borderId="43" xfId="0" applyFont="1" applyFill="1" applyBorder="1" applyAlignment="1">
      <alignment horizontal="center" vertical="center" wrapText="1"/>
    </xf>
    <xf numFmtId="0" fontId="10" fillId="8" borderId="16" xfId="0" applyFont="1" applyFill="1" applyBorder="1" applyAlignment="1">
      <alignment horizontal="center" vertical="center" wrapText="1"/>
    </xf>
    <xf numFmtId="0" fontId="10" fillId="8" borderId="22" xfId="0" applyFont="1" applyFill="1" applyBorder="1" applyAlignment="1">
      <alignment horizontal="center" vertical="center" wrapText="1"/>
    </xf>
    <xf numFmtId="0" fontId="10" fillId="8" borderId="58" xfId="0" applyFont="1" applyFill="1" applyBorder="1" applyAlignment="1">
      <alignment horizontal="center" vertical="center" wrapText="1"/>
    </xf>
    <xf numFmtId="0" fontId="10" fillId="8" borderId="28" xfId="0" applyFont="1" applyFill="1" applyBorder="1" applyAlignment="1">
      <alignment horizontal="center" vertical="center" wrapText="1"/>
    </xf>
    <xf numFmtId="0" fontId="10" fillId="8" borderId="51" xfId="0" applyFont="1" applyFill="1" applyBorder="1" applyAlignment="1">
      <alignment horizontal="center" vertical="center" wrapText="1"/>
    </xf>
    <xf numFmtId="0" fontId="9" fillId="0" borderId="2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62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56" xfId="0" applyFont="1" applyBorder="1" applyAlignment="1">
      <alignment horizontal="center"/>
    </xf>
    <xf numFmtId="0" fontId="9" fillId="0" borderId="27" xfId="0" applyFont="1" applyBorder="1" applyAlignment="1">
      <alignment horizontal="center" wrapText="1"/>
    </xf>
    <xf numFmtId="0" fontId="9" fillId="0" borderId="42" xfId="0" applyFont="1" applyBorder="1" applyAlignment="1">
      <alignment horizont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10" fillId="6" borderId="23" xfId="0" applyFont="1" applyFill="1" applyBorder="1" applyAlignment="1">
      <alignment horizontal="center" vertical="center" wrapText="1"/>
    </xf>
    <xf numFmtId="0" fontId="10" fillId="6" borderId="57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0" fillId="7" borderId="52" xfId="0" applyFont="1" applyFill="1" applyBorder="1" applyAlignment="1">
      <alignment horizontal="center" vertical="center"/>
    </xf>
    <xf numFmtId="0" fontId="10" fillId="7" borderId="39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wrapText="1"/>
    </xf>
    <xf numFmtId="0" fontId="19" fillId="3" borderId="5" xfId="0" applyFont="1" applyFill="1" applyBorder="1" applyAlignment="1">
      <alignment horizontal="center" vertical="center"/>
    </xf>
    <xf numFmtId="0" fontId="19" fillId="3" borderId="17" xfId="0" applyFont="1" applyFill="1" applyBorder="1" applyAlignment="1">
      <alignment horizontal="center" vertical="center"/>
    </xf>
    <xf numFmtId="0" fontId="19" fillId="3" borderId="36" xfId="0" applyFont="1" applyFill="1" applyBorder="1" applyAlignment="1">
      <alignment horizontal="center" vertical="center"/>
    </xf>
    <xf numFmtId="0" fontId="23" fillId="3" borderId="5" xfId="0" applyFont="1" applyFill="1" applyBorder="1" applyAlignment="1">
      <alignment horizontal="center" wrapText="1"/>
    </xf>
    <xf numFmtId="0" fontId="23" fillId="3" borderId="17" xfId="0" applyFont="1" applyFill="1" applyBorder="1" applyAlignment="1">
      <alignment horizontal="center" wrapText="1"/>
    </xf>
    <xf numFmtId="0" fontId="23" fillId="3" borderId="36" xfId="0" applyFont="1" applyFill="1" applyBorder="1" applyAlignment="1">
      <alignment horizontal="center" wrapText="1"/>
    </xf>
    <xf numFmtId="0" fontId="10" fillId="12" borderId="5" xfId="0" applyFont="1" applyFill="1" applyBorder="1" applyAlignment="1" applyProtection="1">
      <alignment horizontal="left" wrapText="1"/>
      <protection locked="0"/>
    </xf>
    <xf numFmtId="0" fontId="10" fillId="12" borderId="17" xfId="0" applyFont="1" applyFill="1" applyBorder="1" applyAlignment="1" applyProtection="1">
      <alignment horizontal="left" wrapText="1"/>
      <protection locked="0"/>
    </xf>
    <xf numFmtId="0" fontId="10" fillId="12" borderId="36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A44DC"/>
      <color rgb="FFB0FB64"/>
      <color rgb="FFABF3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1"/>
  <sheetViews>
    <sheetView workbookViewId="0">
      <pane xSplit="3" ySplit="3" topLeftCell="D23" activePane="bottomRight" state="frozen"/>
      <selection pane="topRight" activeCell="D1" sqref="D1"/>
      <selection pane="bottomLeft" activeCell="A4" sqref="A4"/>
      <selection pane="bottomRight" activeCell="A34" sqref="A34"/>
    </sheetView>
  </sheetViews>
  <sheetFormatPr baseColWidth="10" defaultColWidth="8.83203125" defaultRowHeight="13" x14ac:dyDescent="0.15"/>
  <cols>
    <col min="1" max="1" width="8.83203125" customWidth="1"/>
    <col min="2" max="2" width="10.33203125" customWidth="1"/>
    <col min="3" max="3" width="11.83203125" customWidth="1"/>
    <col min="4" max="4" width="25.1640625" customWidth="1"/>
    <col min="5" max="5" width="12.33203125" customWidth="1"/>
    <col min="6" max="6" width="16.6640625" customWidth="1"/>
    <col min="7" max="7" width="13.83203125" customWidth="1"/>
    <col min="8" max="8" width="11" style="15" customWidth="1"/>
    <col min="9" max="9" width="20.5" style="93" customWidth="1"/>
    <col min="10" max="10" width="19.83203125" customWidth="1"/>
    <col min="11" max="11" width="19.1640625" customWidth="1"/>
    <col min="12" max="12" width="16.1640625" customWidth="1"/>
    <col min="13" max="13" width="33.6640625" customWidth="1"/>
    <col min="14" max="14" width="12.33203125" customWidth="1"/>
  </cols>
  <sheetData>
    <row r="1" spans="1:13" s="6" customFormat="1" ht="43" customHeight="1" thickBot="1" x14ac:dyDescent="0.25">
      <c r="A1" s="294" t="s">
        <v>216</v>
      </c>
      <c r="B1" s="294"/>
      <c r="C1" s="294"/>
      <c r="D1" s="78"/>
      <c r="E1" s="293"/>
      <c r="F1" s="294"/>
      <c r="G1" s="198"/>
      <c r="H1" s="28"/>
      <c r="I1" s="89"/>
      <c r="J1" s="27"/>
      <c r="K1" s="27"/>
    </row>
    <row r="2" spans="1:13" s="8" customFormat="1" ht="7.25" customHeight="1" thickBot="1" x14ac:dyDescent="0.25">
      <c r="A2" s="79"/>
      <c r="B2" s="79"/>
      <c r="C2" s="79"/>
      <c r="D2" s="79" t="s">
        <v>4</v>
      </c>
      <c r="E2" s="79"/>
      <c r="F2" s="79"/>
      <c r="G2" s="79"/>
      <c r="H2" s="87"/>
      <c r="I2" s="90"/>
      <c r="J2" s="79"/>
      <c r="K2" s="79"/>
    </row>
    <row r="3" spans="1:13" ht="77" thickBot="1" x14ac:dyDescent="0.25">
      <c r="A3" s="212" t="s">
        <v>25</v>
      </c>
      <c r="B3" s="213" t="s">
        <v>37</v>
      </c>
      <c r="C3" s="214" t="s">
        <v>26</v>
      </c>
      <c r="D3" s="213" t="s">
        <v>38</v>
      </c>
      <c r="E3" s="213" t="s">
        <v>39</v>
      </c>
      <c r="F3" s="213" t="s">
        <v>44</v>
      </c>
      <c r="G3" s="213" t="s">
        <v>91</v>
      </c>
      <c r="H3" s="213" t="s">
        <v>40</v>
      </c>
      <c r="I3" s="213" t="s">
        <v>86</v>
      </c>
      <c r="J3" s="213" t="s">
        <v>87</v>
      </c>
      <c r="K3" s="213" t="s">
        <v>212</v>
      </c>
      <c r="L3" s="216" t="s">
        <v>134</v>
      </c>
      <c r="M3" s="214" t="s">
        <v>27</v>
      </c>
    </row>
    <row r="4" spans="1:13" ht="18" x14ac:dyDescent="0.2">
      <c r="A4" s="204">
        <v>1</v>
      </c>
      <c r="B4" s="205" t="str">
        <f>IF(D1="","",CHOOSE(WEEKDAY(C4),"Sun","Mon","Tue","Wed","Thu","Fri","Sat"))</f>
        <v/>
      </c>
      <c r="C4" s="206" t="str">
        <f>IF(D1 = ""," ", D1)</f>
        <v xml:space="preserve"> </v>
      </c>
      <c r="D4" s="207"/>
      <c r="E4" s="208"/>
      <c r="F4" s="209"/>
      <c r="G4" s="209"/>
      <c r="H4" s="210"/>
      <c r="I4" s="207"/>
      <c r="J4" s="209"/>
      <c r="K4" s="209"/>
      <c r="L4" s="209"/>
      <c r="M4" s="211"/>
    </row>
    <row r="5" spans="1:13" ht="18" x14ac:dyDescent="0.2">
      <c r="A5" s="104">
        <v>2</v>
      </c>
      <c r="B5" s="112" t="str">
        <f t="shared" ref="B5:B28" si="0">IF(C5=" "," ",CHOOSE(WEEKDAY(C5),"Sun","Mon","Tue","Wed","Thu","Fri","Sat"))</f>
        <v xml:space="preserve"> </v>
      </c>
      <c r="C5" s="166" t="str">
        <f>IF(C4 = " "," ", C4+1)</f>
        <v xml:space="preserve"> </v>
      </c>
      <c r="D5" s="107"/>
      <c r="E5" s="167"/>
      <c r="F5" s="111"/>
      <c r="G5" s="111"/>
      <c r="H5" s="168"/>
      <c r="I5" s="107"/>
      <c r="J5" s="111"/>
      <c r="K5" s="111"/>
      <c r="L5" s="111"/>
      <c r="M5" s="169"/>
    </row>
    <row r="6" spans="1:13" ht="18" x14ac:dyDescent="0.2">
      <c r="A6" s="104">
        <v>3</v>
      </c>
      <c r="B6" s="112" t="str">
        <f t="shared" si="0"/>
        <v xml:space="preserve"> </v>
      </c>
      <c r="C6" s="166" t="str">
        <f>IF(C5 = " "," ", C5+1)</f>
        <v xml:space="preserve"> </v>
      </c>
      <c r="D6" s="107"/>
      <c r="E6" s="190"/>
      <c r="F6" s="191"/>
      <c r="G6" s="168"/>
      <c r="H6" s="168"/>
      <c r="I6" s="125"/>
      <c r="J6" s="195"/>
      <c r="K6" s="195"/>
      <c r="L6" s="111"/>
      <c r="M6" s="169"/>
    </row>
    <row r="7" spans="1:13" ht="19" x14ac:dyDescent="0.2">
      <c r="A7" s="104">
        <v>4</v>
      </c>
      <c r="B7" s="112" t="str">
        <f t="shared" si="0"/>
        <v xml:space="preserve"> </v>
      </c>
      <c r="C7" s="166" t="str">
        <f t="shared" ref="C7:C31" si="1">IF(C6 = " "," ", C6+1)</f>
        <v xml:space="preserve"> </v>
      </c>
      <c r="D7" s="107" t="s">
        <v>4</v>
      </c>
      <c r="E7" s="167"/>
      <c r="F7" s="191"/>
      <c r="G7" s="168"/>
      <c r="H7" s="168"/>
      <c r="I7" s="170"/>
      <c r="J7" s="195"/>
      <c r="K7" s="195"/>
      <c r="L7" s="111"/>
      <c r="M7" s="169"/>
    </row>
    <row r="8" spans="1:13" ht="18" x14ac:dyDescent="0.2">
      <c r="A8" s="104">
        <v>5</v>
      </c>
      <c r="B8" s="112" t="str">
        <f t="shared" si="0"/>
        <v xml:space="preserve"> </v>
      </c>
      <c r="C8" s="166" t="str">
        <f t="shared" si="1"/>
        <v xml:space="preserve"> </v>
      </c>
      <c r="D8" s="107"/>
      <c r="E8" s="167"/>
      <c r="F8" s="191"/>
      <c r="G8" s="168"/>
      <c r="H8" s="168"/>
      <c r="I8" s="170"/>
      <c r="J8" s="195"/>
      <c r="K8" s="195"/>
      <c r="L8" s="111"/>
      <c r="M8" s="169"/>
    </row>
    <row r="9" spans="1:13" ht="18" x14ac:dyDescent="0.2">
      <c r="A9" s="104">
        <v>6</v>
      </c>
      <c r="B9" s="112" t="str">
        <f t="shared" si="0"/>
        <v xml:space="preserve"> </v>
      </c>
      <c r="C9" s="166" t="str">
        <f t="shared" si="1"/>
        <v xml:space="preserve"> </v>
      </c>
      <c r="D9" s="107"/>
      <c r="E9" s="167"/>
      <c r="F9" s="191"/>
      <c r="G9" s="168"/>
      <c r="H9" s="168"/>
      <c r="I9" s="170"/>
      <c r="J9" s="195"/>
      <c r="K9" s="195"/>
      <c r="L9" s="111"/>
      <c r="M9" s="169"/>
    </row>
    <row r="10" spans="1:13" s="2" customFormat="1" ht="18" x14ac:dyDescent="0.2">
      <c r="A10" s="113">
        <v>7</v>
      </c>
      <c r="B10" s="112" t="str">
        <f t="shared" si="0"/>
        <v xml:space="preserve"> </v>
      </c>
      <c r="C10" s="199" t="str">
        <f t="shared" si="1"/>
        <v xml:space="preserve"> </v>
      </c>
      <c r="D10" s="114"/>
      <c r="E10" s="171"/>
      <c r="F10" s="192"/>
      <c r="G10" s="172"/>
      <c r="H10" s="172"/>
      <c r="I10" s="200"/>
      <c r="J10" s="201"/>
      <c r="K10" s="201"/>
      <c r="L10" s="117"/>
      <c r="M10" s="174"/>
    </row>
    <row r="11" spans="1:13" s="2" customFormat="1" ht="18" x14ac:dyDescent="0.2">
      <c r="A11" s="113">
        <v>8</v>
      </c>
      <c r="B11" s="112" t="str">
        <f t="shared" si="0"/>
        <v xml:space="preserve"> </v>
      </c>
      <c r="C11" s="199" t="str">
        <f t="shared" si="1"/>
        <v xml:space="preserve"> </v>
      </c>
      <c r="D11" s="114"/>
      <c r="E11" s="171"/>
      <c r="F11" s="192"/>
      <c r="G11" s="172"/>
      <c r="H11" s="172"/>
      <c r="I11" s="114"/>
      <c r="J11" s="172"/>
      <c r="K11" s="172"/>
      <c r="L11" s="173"/>
      <c r="M11" s="174"/>
    </row>
    <row r="12" spans="1:13" s="2" customFormat="1" ht="18" x14ac:dyDescent="0.2">
      <c r="A12" s="113">
        <v>9</v>
      </c>
      <c r="B12" s="112" t="str">
        <f t="shared" si="0"/>
        <v xml:space="preserve"> </v>
      </c>
      <c r="C12" s="199" t="str">
        <f t="shared" si="1"/>
        <v xml:space="preserve"> </v>
      </c>
      <c r="D12" s="114"/>
      <c r="E12" s="171"/>
      <c r="F12" s="192"/>
      <c r="G12" s="172"/>
      <c r="H12" s="172"/>
      <c r="I12" s="114"/>
      <c r="J12" s="117"/>
      <c r="K12" s="117"/>
      <c r="L12" s="202"/>
      <c r="M12" s="174"/>
    </row>
    <row r="13" spans="1:13" s="2" customFormat="1" ht="18" x14ac:dyDescent="0.2">
      <c r="A13" s="113">
        <v>10</v>
      </c>
      <c r="B13" s="112" t="str">
        <f t="shared" si="0"/>
        <v xml:space="preserve"> </v>
      </c>
      <c r="C13" s="199" t="str">
        <f t="shared" si="1"/>
        <v xml:space="preserve"> </v>
      </c>
      <c r="D13" s="114"/>
      <c r="E13" s="171"/>
      <c r="F13" s="192"/>
      <c r="G13" s="172"/>
      <c r="H13" s="172"/>
      <c r="I13" s="114"/>
      <c r="J13" s="117"/>
      <c r="K13" s="117"/>
      <c r="L13" s="173"/>
      <c r="M13" s="174"/>
    </row>
    <row r="14" spans="1:13" s="2" customFormat="1" ht="18" x14ac:dyDescent="0.2">
      <c r="A14" s="113">
        <v>11</v>
      </c>
      <c r="B14" s="112" t="str">
        <f t="shared" si="0"/>
        <v xml:space="preserve"> </v>
      </c>
      <c r="C14" s="199" t="str">
        <f t="shared" si="1"/>
        <v xml:space="preserve"> </v>
      </c>
      <c r="D14" s="114"/>
      <c r="E14" s="171"/>
      <c r="F14" s="192"/>
      <c r="G14" s="172"/>
      <c r="H14" s="203"/>
      <c r="I14" s="114"/>
      <c r="J14" s="117"/>
      <c r="K14" s="117"/>
      <c r="L14" s="173"/>
      <c r="M14" s="174"/>
    </row>
    <row r="15" spans="1:13" s="2" customFormat="1" ht="18" x14ac:dyDescent="0.2">
      <c r="A15" s="113">
        <v>12</v>
      </c>
      <c r="B15" s="112" t="str">
        <f t="shared" si="0"/>
        <v xml:space="preserve"> </v>
      </c>
      <c r="C15" s="199" t="str">
        <f t="shared" si="1"/>
        <v xml:space="preserve"> </v>
      </c>
      <c r="D15" s="114"/>
      <c r="E15" s="171"/>
      <c r="F15" s="192"/>
      <c r="G15" s="172"/>
      <c r="H15" s="173"/>
      <c r="I15" s="114"/>
      <c r="J15" s="117"/>
      <c r="K15" s="117"/>
      <c r="L15" s="173"/>
      <c r="M15" s="174"/>
    </row>
    <row r="16" spans="1:13" s="2" customFormat="1" ht="18" x14ac:dyDescent="0.2">
      <c r="A16" s="113">
        <v>13</v>
      </c>
      <c r="B16" s="112" t="str">
        <f t="shared" si="0"/>
        <v xml:space="preserve"> </v>
      </c>
      <c r="C16" s="199" t="str">
        <f t="shared" si="1"/>
        <v xml:space="preserve"> </v>
      </c>
      <c r="D16" s="114"/>
      <c r="E16" s="171"/>
      <c r="F16" s="192"/>
      <c r="G16" s="172"/>
      <c r="H16" s="203"/>
      <c r="I16" s="114"/>
      <c r="J16" s="117"/>
      <c r="K16" s="117"/>
      <c r="L16" s="173"/>
      <c r="M16" s="174"/>
    </row>
    <row r="17" spans="1:13" s="2" customFormat="1" ht="18" x14ac:dyDescent="0.2">
      <c r="A17" s="113">
        <v>14</v>
      </c>
      <c r="B17" s="112" t="str">
        <f t="shared" si="0"/>
        <v xml:space="preserve"> </v>
      </c>
      <c r="C17" s="199" t="str">
        <f t="shared" si="1"/>
        <v xml:space="preserve"> </v>
      </c>
      <c r="D17" s="114"/>
      <c r="E17" s="171"/>
      <c r="F17" s="192"/>
      <c r="G17" s="172"/>
      <c r="H17" s="173"/>
      <c r="I17" s="114"/>
      <c r="J17" s="117"/>
      <c r="K17" s="117"/>
      <c r="L17" s="173"/>
      <c r="M17" s="174"/>
    </row>
    <row r="18" spans="1:13" s="2" customFormat="1" ht="18" x14ac:dyDescent="0.2">
      <c r="A18" s="113">
        <v>15</v>
      </c>
      <c r="B18" s="112" t="str">
        <f t="shared" si="0"/>
        <v xml:space="preserve"> </v>
      </c>
      <c r="C18" s="199" t="str">
        <f t="shared" si="1"/>
        <v xml:space="preserve"> </v>
      </c>
      <c r="D18" s="114"/>
      <c r="E18" s="171"/>
      <c r="F18" s="192"/>
      <c r="G18" s="172"/>
      <c r="H18" s="172"/>
      <c r="I18" s="114"/>
      <c r="J18" s="117"/>
      <c r="K18" s="117"/>
      <c r="L18" s="117"/>
      <c r="M18" s="174"/>
    </row>
    <row r="19" spans="1:13" s="2" customFormat="1" ht="18" x14ac:dyDescent="0.2">
      <c r="A19" s="113">
        <v>16</v>
      </c>
      <c r="B19" s="112" t="str">
        <f t="shared" si="0"/>
        <v xml:space="preserve"> </v>
      </c>
      <c r="C19" s="199" t="str">
        <f t="shared" si="1"/>
        <v xml:space="preserve"> </v>
      </c>
      <c r="D19" s="114"/>
      <c r="E19" s="171"/>
      <c r="F19" s="192"/>
      <c r="G19" s="172"/>
      <c r="H19" s="172"/>
      <c r="I19" s="114"/>
      <c r="J19" s="117"/>
      <c r="K19" s="117"/>
      <c r="L19" s="117"/>
      <c r="M19" s="174"/>
    </row>
    <row r="20" spans="1:13" s="2" customFormat="1" ht="18" x14ac:dyDescent="0.2">
      <c r="A20" s="113">
        <v>17</v>
      </c>
      <c r="B20" s="112" t="str">
        <f t="shared" si="0"/>
        <v xml:space="preserve"> </v>
      </c>
      <c r="C20" s="166" t="str">
        <f t="shared" si="1"/>
        <v xml:space="preserve"> </v>
      </c>
      <c r="D20" s="114"/>
      <c r="E20" s="171"/>
      <c r="F20" s="192"/>
      <c r="G20" s="172"/>
      <c r="H20" s="172"/>
      <c r="I20" s="114"/>
      <c r="J20" s="117"/>
      <c r="K20" s="117"/>
      <c r="L20" s="117"/>
      <c r="M20" s="174"/>
    </row>
    <row r="21" spans="1:13" s="2" customFormat="1" ht="18" x14ac:dyDescent="0.2">
      <c r="A21" s="113">
        <v>18</v>
      </c>
      <c r="B21" s="112" t="str">
        <f t="shared" si="0"/>
        <v xml:space="preserve"> </v>
      </c>
      <c r="C21" s="166" t="str">
        <f t="shared" si="1"/>
        <v xml:space="preserve"> </v>
      </c>
      <c r="D21" s="114"/>
      <c r="E21" s="171"/>
      <c r="F21" s="192"/>
      <c r="G21" s="172"/>
      <c r="H21" s="172"/>
      <c r="I21" s="114"/>
      <c r="J21" s="117"/>
      <c r="K21" s="117"/>
      <c r="L21" s="117"/>
      <c r="M21" s="174"/>
    </row>
    <row r="22" spans="1:13" s="2" customFormat="1" ht="18" x14ac:dyDescent="0.2">
      <c r="A22" s="113">
        <v>19</v>
      </c>
      <c r="B22" s="112" t="str">
        <f t="shared" si="0"/>
        <v xml:space="preserve"> </v>
      </c>
      <c r="C22" s="166" t="str">
        <f t="shared" si="1"/>
        <v xml:space="preserve"> </v>
      </c>
      <c r="D22" s="114"/>
      <c r="E22" s="171"/>
      <c r="F22" s="192"/>
      <c r="G22" s="172"/>
      <c r="H22" s="172"/>
      <c r="I22" s="114"/>
      <c r="J22" s="117"/>
      <c r="K22" s="117"/>
      <c r="L22" s="117"/>
      <c r="M22" s="174"/>
    </row>
    <row r="23" spans="1:13" s="2" customFormat="1" ht="18" x14ac:dyDescent="0.2">
      <c r="A23" s="113">
        <v>20</v>
      </c>
      <c r="B23" s="112" t="str">
        <f t="shared" si="0"/>
        <v xml:space="preserve"> </v>
      </c>
      <c r="C23" s="166" t="str">
        <f t="shared" si="1"/>
        <v xml:space="preserve"> </v>
      </c>
      <c r="D23" s="114"/>
      <c r="E23" s="171"/>
      <c r="F23" s="192"/>
      <c r="G23" s="172"/>
      <c r="H23" s="172"/>
      <c r="I23" s="114"/>
      <c r="J23" s="117"/>
      <c r="K23" s="117"/>
      <c r="L23" s="117"/>
      <c r="M23" s="174"/>
    </row>
    <row r="24" spans="1:13" s="2" customFormat="1" ht="18" x14ac:dyDescent="0.2">
      <c r="A24" s="113">
        <v>21</v>
      </c>
      <c r="B24" s="112" t="str">
        <f t="shared" si="0"/>
        <v xml:space="preserve"> </v>
      </c>
      <c r="C24" s="166" t="str">
        <f t="shared" si="1"/>
        <v xml:space="preserve"> </v>
      </c>
      <c r="D24" s="114"/>
      <c r="E24" s="171"/>
      <c r="F24" s="192"/>
      <c r="G24" s="172"/>
      <c r="H24" s="172"/>
      <c r="I24" s="114"/>
      <c r="J24" s="117"/>
      <c r="K24" s="117"/>
      <c r="L24" s="117"/>
      <c r="M24" s="174"/>
    </row>
    <row r="25" spans="1:13" ht="18" x14ac:dyDescent="0.2">
      <c r="A25" s="113">
        <v>22</v>
      </c>
      <c r="B25" s="112" t="str">
        <f t="shared" si="0"/>
        <v xml:space="preserve"> </v>
      </c>
      <c r="C25" s="166" t="str">
        <f t="shared" si="1"/>
        <v xml:space="preserve"> </v>
      </c>
      <c r="D25" s="107"/>
      <c r="E25" s="167"/>
      <c r="F25" s="191"/>
      <c r="G25" s="168"/>
      <c r="H25" s="168"/>
      <c r="I25" s="107"/>
      <c r="J25" s="111"/>
      <c r="K25" s="111"/>
      <c r="L25" s="111"/>
      <c r="M25" s="169"/>
    </row>
    <row r="26" spans="1:13" ht="18" x14ac:dyDescent="0.2">
      <c r="A26" s="113">
        <v>23</v>
      </c>
      <c r="B26" s="112" t="str">
        <f t="shared" si="0"/>
        <v xml:space="preserve"> </v>
      </c>
      <c r="C26" s="166" t="str">
        <f t="shared" si="1"/>
        <v xml:space="preserve"> </v>
      </c>
      <c r="D26" s="189"/>
      <c r="E26" s="167"/>
      <c r="F26" s="193"/>
      <c r="G26" s="194"/>
      <c r="H26" s="168"/>
      <c r="I26" s="107"/>
      <c r="J26" s="111"/>
      <c r="K26" s="111"/>
      <c r="L26" s="175"/>
      <c r="M26" s="169"/>
    </row>
    <row r="27" spans="1:13" ht="18" x14ac:dyDescent="0.2">
      <c r="A27" s="113">
        <v>24</v>
      </c>
      <c r="B27" s="112" t="str">
        <f t="shared" si="0"/>
        <v xml:space="preserve"> </v>
      </c>
      <c r="C27" s="166" t="str">
        <f t="shared" si="1"/>
        <v xml:space="preserve"> </v>
      </c>
      <c r="D27" s="189"/>
      <c r="E27" s="167"/>
      <c r="F27" s="191"/>
      <c r="G27" s="111"/>
      <c r="H27" s="168"/>
      <c r="I27" s="107"/>
      <c r="J27" s="111"/>
      <c r="K27" s="111"/>
      <c r="L27" s="111"/>
      <c r="M27" s="169"/>
    </row>
    <row r="28" spans="1:13" ht="18" x14ac:dyDescent="0.2">
      <c r="A28" s="113">
        <v>25</v>
      </c>
      <c r="B28" s="112" t="str">
        <f t="shared" si="0"/>
        <v xml:space="preserve"> </v>
      </c>
      <c r="C28" s="166" t="str">
        <f t="shared" si="1"/>
        <v xml:space="preserve"> </v>
      </c>
      <c r="D28" s="175"/>
      <c r="E28" s="167"/>
      <c r="F28" s="191"/>
      <c r="G28" s="111"/>
      <c r="H28" s="168"/>
      <c r="I28" s="107"/>
      <c r="J28" s="111"/>
      <c r="K28" s="111"/>
      <c r="L28" s="215"/>
      <c r="M28" s="169"/>
    </row>
    <row r="29" spans="1:13" ht="18" x14ac:dyDescent="0.2">
      <c r="A29" s="113">
        <v>26</v>
      </c>
      <c r="B29" s="112" t="str">
        <f t="shared" ref="B29:B31" si="2">IF(C29=" "," ",CHOOSE(WEEKDAY(C29),"Sun","Mon","Tue","Wed","Thu","Fri","Sat"))</f>
        <v xml:space="preserve"> </v>
      </c>
      <c r="C29" s="166" t="str">
        <f t="shared" si="1"/>
        <v xml:space="preserve"> </v>
      </c>
      <c r="D29" s="175"/>
      <c r="E29" s="167"/>
      <c r="F29" s="191"/>
      <c r="G29" s="111"/>
      <c r="H29" s="168"/>
      <c r="I29" s="107"/>
      <c r="J29" s="111"/>
      <c r="K29" s="111"/>
      <c r="L29" s="215"/>
      <c r="M29" s="169"/>
    </row>
    <row r="30" spans="1:13" ht="18" x14ac:dyDescent="0.2">
      <c r="A30" s="113">
        <v>27</v>
      </c>
      <c r="B30" s="112" t="str">
        <f t="shared" si="2"/>
        <v xml:space="preserve"> </v>
      </c>
      <c r="C30" s="166" t="str">
        <f t="shared" si="1"/>
        <v xml:space="preserve"> </v>
      </c>
      <c r="D30" s="175"/>
      <c r="E30" s="167"/>
      <c r="F30" s="191"/>
      <c r="G30" s="111"/>
      <c r="H30" s="168"/>
      <c r="I30" s="107"/>
      <c r="J30" s="111"/>
      <c r="K30" s="111"/>
      <c r="L30" s="215"/>
      <c r="M30" s="169"/>
    </row>
    <row r="31" spans="1:13" ht="18" x14ac:dyDescent="0.2">
      <c r="A31" s="113">
        <v>28</v>
      </c>
      <c r="B31" s="112" t="str">
        <f t="shared" si="2"/>
        <v xml:space="preserve"> </v>
      </c>
      <c r="C31" s="166" t="str">
        <f t="shared" si="1"/>
        <v xml:space="preserve"> </v>
      </c>
      <c r="D31" s="175"/>
      <c r="E31" s="167"/>
      <c r="F31" s="191"/>
      <c r="G31" s="111"/>
      <c r="H31" s="168"/>
      <c r="I31" s="107"/>
      <c r="J31" s="111"/>
      <c r="K31" s="111"/>
      <c r="L31" s="215"/>
      <c r="M31" s="169"/>
    </row>
    <row r="32" spans="1:13" ht="18" x14ac:dyDescent="0.2">
      <c r="A32" s="30"/>
      <c r="B32" s="83"/>
      <c r="C32" s="25"/>
      <c r="D32" s="80"/>
      <c r="E32" s="25"/>
      <c r="F32" s="25"/>
      <c r="G32" s="25"/>
      <c r="H32" s="29"/>
      <c r="I32" s="91"/>
      <c r="J32" s="25"/>
      <c r="K32" s="81"/>
    </row>
    <row r="33" spans="1:14" ht="18" x14ac:dyDescent="0.2">
      <c r="A33" s="307" t="s">
        <v>42</v>
      </c>
      <c r="B33" s="307"/>
      <c r="C33" s="307"/>
      <c r="D33" s="80"/>
      <c r="E33" s="25"/>
      <c r="F33" s="25"/>
      <c r="G33" s="25"/>
      <c r="H33" s="29"/>
      <c r="I33" s="91"/>
      <c r="J33" s="25"/>
      <c r="K33" s="81"/>
    </row>
    <row r="34" spans="1:14" ht="18" x14ac:dyDescent="0.2">
      <c r="A34" s="82" t="s">
        <v>217</v>
      </c>
      <c r="B34" s="82"/>
      <c r="C34" s="83"/>
      <c r="D34" s="80"/>
      <c r="E34" s="25"/>
      <c r="F34" s="25"/>
      <c r="G34" s="25"/>
      <c r="H34" s="29"/>
      <c r="I34" s="91"/>
      <c r="J34" s="25"/>
      <c r="K34" s="81"/>
    </row>
    <row r="35" spans="1:14" s="4" customFormat="1" ht="18" x14ac:dyDescent="0.2">
      <c r="A35" s="82" t="s">
        <v>139</v>
      </c>
      <c r="B35" s="82"/>
      <c r="C35" s="84"/>
      <c r="D35" s="85"/>
      <c r="E35" s="85"/>
      <c r="F35" s="85"/>
      <c r="G35" s="85"/>
      <c r="H35" s="88"/>
      <c r="I35" s="92"/>
      <c r="J35" s="85"/>
      <c r="K35" s="85"/>
    </row>
    <row r="36" spans="1:14" ht="18" x14ac:dyDescent="0.2">
      <c r="A36" s="86" t="s">
        <v>140</v>
      </c>
      <c r="B36" s="86"/>
      <c r="C36" s="83"/>
      <c r="D36" s="80"/>
      <c r="E36" s="25"/>
      <c r="F36" s="25"/>
      <c r="G36" s="25"/>
      <c r="H36" s="29"/>
      <c r="I36" s="91"/>
      <c r="J36" s="25"/>
      <c r="K36" s="25"/>
    </row>
    <row r="37" spans="1:14" ht="18" x14ac:dyDescent="0.2">
      <c r="A37" s="86" t="s">
        <v>43</v>
      </c>
      <c r="B37" s="86"/>
      <c r="C37" s="83"/>
      <c r="D37" s="80"/>
      <c r="E37" s="25"/>
      <c r="F37" s="25"/>
      <c r="G37" s="25"/>
      <c r="H37" s="29"/>
      <c r="I37" s="91"/>
      <c r="J37" s="25"/>
      <c r="K37" s="25"/>
    </row>
    <row r="38" spans="1:14" ht="18" x14ac:dyDescent="0.2">
      <c r="A38" s="165" t="s">
        <v>214</v>
      </c>
      <c r="B38" s="86"/>
      <c r="C38" s="83"/>
      <c r="D38" s="25"/>
      <c r="E38" s="25"/>
      <c r="F38" s="25"/>
      <c r="G38" s="25"/>
      <c r="H38" s="29"/>
      <c r="I38" s="91"/>
      <c r="J38" s="25"/>
      <c r="K38" s="25"/>
    </row>
    <row r="39" spans="1:14" ht="18" x14ac:dyDescent="0.2">
      <c r="A39" s="165" t="s">
        <v>141</v>
      </c>
      <c r="B39" s="86"/>
      <c r="C39" s="83"/>
      <c r="D39" s="25"/>
      <c r="E39" s="25"/>
      <c r="F39" s="25"/>
      <c r="G39" s="25"/>
      <c r="H39" s="29"/>
      <c r="I39" s="277"/>
      <c r="J39" s="83"/>
      <c r="K39" s="83"/>
      <c r="L39" s="7"/>
      <c r="M39" s="7"/>
      <c r="N39" s="7"/>
    </row>
    <row r="40" spans="1:14" ht="24.75" customHeight="1" thickBot="1" x14ac:dyDescent="0.2">
      <c r="A40" s="295"/>
      <c r="B40" s="295"/>
      <c r="C40" s="7"/>
      <c r="I40" s="278"/>
      <c r="J40" s="7"/>
      <c r="K40" s="7"/>
      <c r="L40" s="7"/>
      <c r="M40" s="7"/>
      <c r="N40" s="7"/>
    </row>
    <row r="41" spans="1:14" ht="24.75" customHeight="1" x14ac:dyDescent="0.15">
      <c r="A41" s="295"/>
      <c r="B41" s="295"/>
      <c r="C41" s="7"/>
      <c r="D41" s="297" t="s">
        <v>114</v>
      </c>
      <c r="E41" s="298"/>
      <c r="F41" s="298"/>
      <c r="G41" s="299"/>
      <c r="H41" s="179"/>
      <c r="I41" s="300"/>
      <c r="J41" s="301"/>
      <c r="K41" s="301"/>
      <c r="L41" s="301"/>
      <c r="M41" s="301"/>
      <c r="N41" s="301"/>
    </row>
    <row r="42" spans="1:14" ht="37" customHeight="1" x14ac:dyDescent="0.2">
      <c r="A42" s="295"/>
      <c r="B42" s="296"/>
      <c r="C42" s="7"/>
      <c r="D42" s="180" t="s">
        <v>119</v>
      </c>
      <c r="E42" s="127" t="s">
        <v>115</v>
      </c>
      <c r="F42" s="126" t="s">
        <v>213</v>
      </c>
      <c r="G42" s="181" t="s">
        <v>116</v>
      </c>
      <c r="H42" s="179"/>
      <c r="I42" s="279"/>
      <c r="J42" s="280"/>
      <c r="K42" s="280"/>
      <c r="L42" s="280"/>
      <c r="M42" s="280"/>
      <c r="N42" s="280"/>
    </row>
    <row r="43" spans="1:14" ht="20" x14ac:dyDescent="0.2">
      <c r="A43" s="7"/>
      <c r="B43" s="7"/>
      <c r="C43" s="7"/>
      <c r="D43" s="182" t="s">
        <v>36</v>
      </c>
      <c r="E43" s="129"/>
      <c r="F43" s="129"/>
      <c r="G43" s="183"/>
      <c r="H43" s="179"/>
      <c r="I43" s="281"/>
      <c r="J43" s="282"/>
      <c r="K43" s="282"/>
      <c r="L43" s="280"/>
      <c r="M43" s="282"/>
      <c r="N43" s="282"/>
    </row>
    <row r="44" spans="1:14" ht="20" x14ac:dyDescent="0.2">
      <c r="A44" s="7"/>
      <c r="B44" s="7"/>
      <c r="C44" s="7"/>
      <c r="D44" s="182" t="s">
        <v>118</v>
      </c>
      <c r="E44" s="129"/>
      <c r="F44" s="129"/>
      <c r="G44" s="183"/>
      <c r="H44" s="179"/>
      <c r="I44" s="176"/>
      <c r="J44" s="177"/>
      <c r="K44" s="177"/>
      <c r="L44" s="177"/>
      <c r="M44" s="177"/>
      <c r="N44" s="177"/>
    </row>
    <row r="45" spans="1:14" ht="20" x14ac:dyDescent="0.2">
      <c r="D45" s="182" t="s">
        <v>83</v>
      </c>
      <c r="E45" s="129"/>
      <c r="F45" s="129"/>
      <c r="G45" s="183"/>
      <c r="H45" s="179"/>
      <c r="I45" s="177"/>
      <c r="J45" s="177"/>
      <c r="K45" s="177"/>
      <c r="L45" s="177"/>
      <c r="M45" s="177"/>
      <c r="N45" s="177"/>
    </row>
    <row r="46" spans="1:14" ht="20" x14ac:dyDescent="0.2">
      <c r="D46" s="184"/>
      <c r="E46" s="18"/>
      <c r="F46" s="22"/>
      <c r="G46" s="185"/>
      <c r="H46" s="83"/>
      <c r="I46" s="177"/>
      <c r="J46" s="177"/>
      <c r="K46" s="177"/>
      <c r="L46" s="177"/>
      <c r="M46" s="177"/>
      <c r="N46" s="177"/>
    </row>
    <row r="47" spans="1:14" ht="18" x14ac:dyDescent="0.2">
      <c r="D47" s="184"/>
      <c r="E47" s="18"/>
      <c r="F47" s="22"/>
      <c r="G47" s="185"/>
      <c r="H47" s="83"/>
      <c r="I47" s="83"/>
      <c r="J47" s="83"/>
      <c r="K47" s="83"/>
      <c r="L47" s="178"/>
      <c r="M47" s="83"/>
      <c r="N47" s="83"/>
    </row>
    <row r="48" spans="1:14" ht="20" x14ac:dyDescent="0.2">
      <c r="D48" s="302" t="s">
        <v>11</v>
      </c>
      <c r="E48" s="303"/>
      <c r="F48" s="303"/>
      <c r="G48" s="304"/>
      <c r="H48" s="83"/>
      <c r="I48" s="83"/>
      <c r="J48" s="83"/>
      <c r="K48" s="83"/>
      <c r="L48" s="83"/>
      <c r="M48" s="83"/>
      <c r="N48" s="83"/>
    </row>
    <row r="49" spans="4:14" ht="38" x14ac:dyDescent="0.2">
      <c r="D49" s="186"/>
      <c r="E49" s="121" t="s">
        <v>120</v>
      </c>
      <c r="F49" s="305"/>
      <c r="G49" s="306"/>
      <c r="H49" s="83"/>
      <c r="I49" s="83"/>
      <c r="J49" s="83"/>
      <c r="K49" s="83"/>
      <c r="L49" s="83"/>
      <c r="M49" s="83"/>
      <c r="N49" s="83"/>
    </row>
    <row r="50" spans="4:14" ht="19" x14ac:dyDescent="0.2">
      <c r="D50" s="186"/>
      <c r="E50" s="121" t="s">
        <v>35</v>
      </c>
      <c r="F50" s="310"/>
      <c r="G50" s="311"/>
      <c r="H50" s="179"/>
      <c r="I50" s="179"/>
      <c r="J50" s="179"/>
      <c r="K50" s="179"/>
      <c r="L50" s="179"/>
      <c r="M50" s="179"/>
      <c r="N50" s="179"/>
    </row>
    <row r="51" spans="4:14" ht="39" thickBot="1" x14ac:dyDescent="0.25">
      <c r="D51" s="187"/>
      <c r="E51" s="188" t="s">
        <v>10</v>
      </c>
      <c r="F51" s="308"/>
      <c r="G51" s="309"/>
      <c r="H51" s="179"/>
      <c r="I51" s="179"/>
      <c r="J51" s="179"/>
      <c r="K51" s="179"/>
      <c r="L51" s="179"/>
      <c r="M51" s="179"/>
      <c r="N51" s="179"/>
    </row>
  </sheetData>
  <mergeCells count="12">
    <mergeCell ref="I41:N41"/>
    <mergeCell ref="D48:G48"/>
    <mergeCell ref="F49:G49"/>
    <mergeCell ref="A33:C33"/>
    <mergeCell ref="F51:G51"/>
    <mergeCell ref="F50:G50"/>
    <mergeCell ref="E1:F1"/>
    <mergeCell ref="A1:C1"/>
    <mergeCell ref="A42:B42"/>
    <mergeCell ref="A40:B40"/>
    <mergeCell ref="A41:B41"/>
    <mergeCell ref="D41:G41"/>
  </mergeCells>
  <phoneticPr fontId="6" type="noConversion"/>
  <printOptions gridLines="1"/>
  <pageMargins left="0.75" right="0.75" top="1.25" bottom="1" header="0.5" footer="0.5"/>
  <headerFooter alignWithMargins="0">
    <oddHeader>&amp;C&amp;"Arial,Bold"&amp;14____________________________ x _______________________
Breeding Diary</oddHeader>
    <oddFooter>&amp;RCopyright 2013 Avidog International LLC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O38"/>
  <sheetViews>
    <sheetView tabSelected="1" zoomScale="83" zoomScaleNormal="83" zoomScalePageLayoutView="72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F1" sqref="F1"/>
    </sheetView>
  </sheetViews>
  <sheetFormatPr baseColWidth="10" defaultColWidth="8.83203125" defaultRowHeight="13" x14ac:dyDescent="0.15"/>
  <cols>
    <col min="1" max="1" width="24" customWidth="1"/>
    <col min="2" max="2" width="21.1640625" customWidth="1"/>
    <col min="3" max="3" width="21.83203125" customWidth="1"/>
    <col min="4" max="4" width="24.5" customWidth="1"/>
    <col min="5" max="5" width="31" style="15" customWidth="1"/>
    <col min="6" max="6" width="38.6640625" bestFit="1" customWidth="1"/>
    <col min="7" max="7" width="40.83203125" style="15" customWidth="1"/>
    <col min="8" max="8" width="34.1640625" style="15" customWidth="1"/>
    <col min="9" max="9" width="34.5" style="15" customWidth="1"/>
    <col min="10" max="10" width="32" style="15" customWidth="1"/>
    <col min="11" max="11" width="31.33203125" customWidth="1"/>
    <col min="12" max="12" width="30.33203125" customWidth="1"/>
    <col min="13" max="13" width="34.83203125" customWidth="1"/>
    <col min="14" max="170" width="8.83203125" style="76"/>
  </cols>
  <sheetData>
    <row r="1" spans="1:170" ht="24" customHeight="1" x14ac:dyDescent="0.2">
      <c r="A1" s="40" t="s">
        <v>57</v>
      </c>
      <c r="B1" s="41"/>
      <c r="C1" s="41"/>
      <c r="D1" s="41"/>
      <c r="E1" s="254"/>
      <c r="F1" s="38" t="s">
        <v>218</v>
      </c>
    </row>
    <row r="2" spans="1:170" ht="29" customHeight="1" thickBot="1" x14ac:dyDescent="0.25">
      <c r="A2" s="42" t="s">
        <v>58</v>
      </c>
      <c r="B2" s="38"/>
      <c r="C2" s="38"/>
      <c r="D2" s="38"/>
      <c r="E2" s="177"/>
      <c r="F2" s="38"/>
      <c r="H2" s="220"/>
    </row>
    <row r="3" spans="1:170" ht="21" thickBot="1" x14ac:dyDescent="0.25">
      <c r="A3" s="43" t="s">
        <v>54</v>
      </c>
      <c r="B3" s="44"/>
      <c r="C3" s="45" t="s">
        <v>55</v>
      </c>
      <c r="D3" s="33">
        <f>B3*3.18</f>
        <v>0</v>
      </c>
      <c r="E3" s="177" t="s">
        <v>47</v>
      </c>
      <c r="F3" s="7"/>
      <c r="G3" s="16"/>
    </row>
    <row r="4" spans="1:170" ht="27" customHeight="1" thickBot="1" x14ac:dyDescent="0.25">
      <c r="A4" s="42" t="s">
        <v>59</v>
      </c>
      <c r="B4" s="46"/>
      <c r="C4" s="38"/>
      <c r="D4" s="38"/>
      <c r="E4" s="177"/>
      <c r="F4" s="7"/>
      <c r="G4" s="16"/>
    </row>
    <row r="5" spans="1:170" ht="21" thickBot="1" x14ac:dyDescent="0.25">
      <c r="A5" s="43" t="s">
        <v>56</v>
      </c>
      <c r="B5" s="48"/>
      <c r="C5" s="47" t="s">
        <v>55</v>
      </c>
      <c r="D5" s="33">
        <f>B5/3.18</f>
        <v>0</v>
      </c>
      <c r="E5" s="177" t="s">
        <v>46</v>
      </c>
      <c r="F5" s="7"/>
      <c r="G5" s="16"/>
    </row>
    <row r="6" spans="1:170" ht="20" x14ac:dyDescent="0.2">
      <c r="A6" s="130"/>
      <c r="B6" s="39"/>
      <c r="C6" s="32"/>
      <c r="D6" s="38"/>
      <c r="E6" s="177"/>
      <c r="F6" s="34"/>
      <c r="G6" s="16"/>
    </row>
    <row r="7" spans="1:170" s="8" customFormat="1" ht="7.75" customHeight="1" thickBot="1" x14ac:dyDescent="0.25">
      <c r="A7" s="221"/>
      <c r="D7" s="9"/>
      <c r="E7" s="17"/>
      <c r="G7" s="14"/>
      <c r="H7" s="17"/>
      <c r="I7" s="14"/>
      <c r="J7" s="14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6"/>
      <c r="BZ7" s="76"/>
      <c r="CA7" s="76"/>
      <c r="CB7" s="76"/>
      <c r="CC7" s="76"/>
      <c r="CD7" s="76"/>
      <c r="CE7" s="76"/>
      <c r="CF7" s="76"/>
      <c r="CG7" s="76"/>
      <c r="CH7" s="76"/>
      <c r="CI7" s="76"/>
      <c r="CJ7" s="76"/>
      <c r="CK7" s="76"/>
      <c r="CL7" s="76"/>
      <c r="CM7" s="76"/>
      <c r="CN7" s="76"/>
      <c r="CO7" s="76"/>
      <c r="CP7" s="76"/>
      <c r="CQ7" s="76"/>
      <c r="CR7" s="76"/>
      <c r="CS7" s="76"/>
      <c r="CT7" s="76"/>
      <c r="CU7" s="76"/>
      <c r="CV7" s="76"/>
      <c r="CW7" s="76"/>
      <c r="CX7" s="76"/>
      <c r="CY7" s="76"/>
      <c r="CZ7" s="76"/>
      <c r="DA7" s="76"/>
      <c r="DB7" s="76"/>
      <c r="DC7" s="76"/>
      <c r="DD7" s="76"/>
      <c r="DE7" s="76"/>
      <c r="DF7" s="76"/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/>
      <c r="DR7" s="76"/>
      <c r="DS7" s="76"/>
      <c r="DT7" s="76"/>
      <c r="DU7" s="76"/>
      <c r="DV7" s="76"/>
      <c r="DW7" s="76"/>
      <c r="DX7" s="76"/>
      <c r="DY7" s="76"/>
      <c r="DZ7" s="76"/>
      <c r="EA7" s="76"/>
      <c r="EB7" s="76"/>
      <c r="EC7" s="76"/>
      <c r="ED7" s="76"/>
      <c r="EE7" s="76"/>
      <c r="EF7" s="76"/>
      <c r="EG7" s="76"/>
      <c r="EH7" s="76"/>
      <c r="EI7" s="76"/>
      <c r="EJ7" s="76"/>
      <c r="EK7" s="76"/>
      <c r="EL7" s="76"/>
      <c r="EM7" s="76"/>
      <c r="EN7" s="76"/>
      <c r="EO7" s="76"/>
      <c r="EP7" s="76"/>
      <c r="EQ7" s="76"/>
      <c r="ER7" s="76"/>
      <c r="ES7" s="76"/>
      <c r="ET7" s="76"/>
      <c r="EU7" s="76"/>
      <c r="EV7" s="76"/>
      <c r="EW7" s="76"/>
      <c r="EX7" s="76"/>
      <c r="EY7" s="76"/>
      <c r="EZ7" s="76"/>
      <c r="FA7" s="76"/>
      <c r="FB7" s="76"/>
      <c r="FC7" s="76"/>
      <c r="FD7" s="76"/>
      <c r="FE7" s="76"/>
      <c r="FF7" s="76"/>
      <c r="FG7" s="76"/>
      <c r="FH7" s="76"/>
      <c r="FI7" s="76"/>
      <c r="FJ7" s="76"/>
      <c r="FK7" s="76"/>
      <c r="FL7" s="76"/>
      <c r="FM7" s="76"/>
      <c r="FN7" s="76"/>
    </row>
    <row r="8" spans="1:170" s="1" customFormat="1" ht="26" customHeight="1" thickBot="1" x14ac:dyDescent="0.25">
      <c r="A8" s="32"/>
      <c r="B8" s="330" t="s">
        <v>206</v>
      </c>
      <c r="C8" s="331"/>
      <c r="D8" s="330" t="s">
        <v>62</v>
      </c>
      <c r="E8" s="331"/>
      <c r="F8" s="333" t="s">
        <v>45</v>
      </c>
      <c r="G8" s="334"/>
      <c r="H8" s="327" t="s">
        <v>190</v>
      </c>
      <c r="I8" s="332"/>
      <c r="J8" s="327" t="s">
        <v>77</v>
      </c>
      <c r="K8" s="328"/>
      <c r="L8" s="328"/>
      <c r="M8" s="329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7"/>
      <c r="CF8" s="77"/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7"/>
      <c r="DU8" s="77"/>
      <c r="DV8" s="77"/>
      <c r="DW8" s="77"/>
      <c r="DX8" s="77"/>
      <c r="DY8" s="77"/>
      <c r="DZ8" s="77"/>
      <c r="EA8" s="77"/>
      <c r="EB8" s="77"/>
      <c r="EC8" s="77"/>
      <c r="ED8" s="77"/>
      <c r="EE8" s="77"/>
      <c r="EF8" s="77"/>
      <c r="EG8" s="77"/>
      <c r="EH8" s="77"/>
      <c r="EI8" s="77"/>
      <c r="EJ8" s="77"/>
      <c r="EK8" s="77"/>
      <c r="EL8" s="77"/>
      <c r="EM8" s="77"/>
      <c r="EN8" s="77"/>
      <c r="EO8" s="77"/>
      <c r="EP8" s="77"/>
      <c r="EQ8" s="77"/>
      <c r="ER8" s="77"/>
      <c r="ES8" s="77"/>
      <c r="ET8" s="77"/>
      <c r="EU8" s="77"/>
      <c r="EV8" s="77"/>
      <c r="EW8" s="77"/>
      <c r="EX8" s="77"/>
      <c r="EY8" s="77"/>
      <c r="EZ8" s="77"/>
      <c r="FA8" s="77"/>
      <c r="FB8" s="77"/>
      <c r="FC8" s="77"/>
      <c r="FD8" s="77"/>
      <c r="FE8" s="77"/>
      <c r="FF8" s="77"/>
      <c r="FG8" s="77"/>
      <c r="FH8" s="77"/>
      <c r="FI8" s="77"/>
      <c r="FJ8" s="77"/>
      <c r="FK8" s="77"/>
      <c r="FL8" s="77"/>
      <c r="FM8" s="77"/>
      <c r="FN8" s="77"/>
    </row>
    <row r="9" spans="1:170" s="10" customFormat="1" ht="53" customHeight="1" thickBot="1" x14ac:dyDescent="0.25">
      <c r="A9" s="222" t="s">
        <v>178</v>
      </c>
      <c r="B9" s="35" t="s">
        <v>46</v>
      </c>
      <c r="C9" s="36" t="s">
        <v>47</v>
      </c>
      <c r="D9" s="37" t="s">
        <v>142</v>
      </c>
      <c r="E9" s="37" t="s">
        <v>158</v>
      </c>
      <c r="F9" s="37" t="s">
        <v>76</v>
      </c>
      <c r="G9" s="237" t="s">
        <v>163</v>
      </c>
      <c r="H9" s="239" t="s">
        <v>197</v>
      </c>
      <c r="I9" s="238" t="s">
        <v>196</v>
      </c>
      <c r="J9" s="239" t="s">
        <v>193</v>
      </c>
      <c r="K9" s="213" t="s">
        <v>194</v>
      </c>
      <c r="L9" s="213" t="s">
        <v>195</v>
      </c>
      <c r="M9" s="259" t="s">
        <v>78</v>
      </c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  <c r="EY9" s="76"/>
      <c r="EZ9" s="76"/>
      <c r="FA9" s="76"/>
      <c r="FB9" s="76"/>
      <c r="FC9" s="76"/>
      <c r="FD9" s="76"/>
      <c r="FE9" s="76"/>
      <c r="FF9" s="76"/>
      <c r="FG9" s="76"/>
      <c r="FH9" s="76"/>
      <c r="FI9" s="76"/>
      <c r="FJ9" s="76"/>
      <c r="FK9" s="76"/>
      <c r="FL9" s="76"/>
      <c r="FM9" s="76"/>
      <c r="FN9" s="76"/>
    </row>
    <row r="10" spans="1:170" s="49" customFormat="1" ht="84" customHeight="1" thickBot="1" x14ac:dyDescent="0.2">
      <c r="A10" s="255" t="s">
        <v>201</v>
      </c>
      <c r="B10" s="59" t="s">
        <v>0</v>
      </c>
      <c r="C10" s="60" t="s">
        <v>67</v>
      </c>
      <c r="D10" s="59" t="s">
        <v>64</v>
      </c>
      <c r="E10" s="62" t="s">
        <v>159</v>
      </c>
      <c r="F10" s="61" t="s">
        <v>79</v>
      </c>
      <c r="G10" s="248" t="s">
        <v>1</v>
      </c>
      <c r="H10" s="338" t="s">
        <v>215</v>
      </c>
      <c r="I10" s="339"/>
      <c r="J10" s="226" t="s">
        <v>49</v>
      </c>
      <c r="K10" s="236" t="s">
        <v>49</v>
      </c>
      <c r="L10" s="236" t="s">
        <v>49</v>
      </c>
      <c r="M10" s="260" t="s">
        <v>211</v>
      </c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6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6"/>
      <c r="EX10" s="76"/>
      <c r="EY10" s="76"/>
      <c r="EZ10" s="76"/>
      <c r="FA10" s="76"/>
      <c r="FB10" s="76"/>
      <c r="FC10" s="76"/>
      <c r="FD10" s="76"/>
      <c r="FE10" s="76"/>
      <c r="FF10" s="76"/>
      <c r="FG10" s="76"/>
      <c r="FH10" s="76"/>
      <c r="FI10" s="76"/>
      <c r="FJ10" s="76"/>
      <c r="FK10" s="76"/>
      <c r="FL10" s="76"/>
      <c r="FM10" s="76"/>
      <c r="FN10" s="76"/>
    </row>
    <row r="11" spans="1:170" s="50" customFormat="1" ht="155" customHeight="1" thickTop="1" x14ac:dyDescent="0.15">
      <c r="A11" s="292" t="s">
        <v>179</v>
      </c>
      <c r="B11" s="63" t="s">
        <v>48</v>
      </c>
      <c r="C11" s="64" t="s">
        <v>68</v>
      </c>
      <c r="D11" s="63" t="s">
        <v>143</v>
      </c>
      <c r="E11" s="66" t="s">
        <v>160</v>
      </c>
      <c r="F11" s="65" t="s">
        <v>84</v>
      </c>
      <c r="G11" s="249" t="s">
        <v>166</v>
      </c>
      <c r="H11" s="340" t="s">
        <v>156</v>
      </c>
      <c r="I11" s="341"/>
      <c r="J11" s="63" t="s">
        <v>49</v>
      </c>
      <c r="K11" s="67" t="s">
        <v>49</v>
      </c>
      <c r="L11" s="67" t="s">
        <v>49</v>
      </c>
      <c r="M11" s="261" t="s">
        <v>49</v>
      </c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  <c r="EQ11" s="76"/>
      <c r="ER11" s="76"/>
      <c r="ES11" s="76"/>
      <c r="ET11" s="76"/>
      <c r="EU11" s="76"/>
      <c r="EV11" s="76"/>
      <c r="EW11" s="76"/>
      <c r="EX11" s="76"/>
      <c r="EY11" s="76"/>
      <c r="EZ11" s="76"/>
      <c r="FA11" s="76"/>
      <c r="FB11" s="76"/>
      <c r="FC11" s="76"/>
      <c r="FD11" s="76"/>
      <c r="FE11" s="76"/>
      <c r="FF11" s="76"/>
      <c r="FG11" s="76"/>
      <c r="FH11" s="76"/>
      <c r="FI11" s="76"/>
      <c r="FJ11" s="76"/>
      <c r="FK11" s="76"/>
      <c r="FL11" s="76"/>
      <c r="FM11" s="76"/>
      <c r="FN11" s="76"/>
    </row>
    <row r="12" spans="1:170" s="50" customFormat="1" ht="80" customHeight="1" thickBot="1" x14ac:dyDescent="0.2">
      <c r="A12" s="228" t="s">
        <v>161</v>
      </c>
      <c r="B12" s="68" t="s">
        <v>61</v>
      </c>
      <c r="C12" s="69" t="s">
        <v>69</v>
      </c>
      <c r="D12" s="68" t="s">
        <v>164</v>
      </c>
      <c r="E12" s="71" t="s">
        <v>165</v>
      </c>
      <c r="F12" s="70" t="s">
        <v>80</v>
      </c>
      <c r="G12" s="250" t="s">
        <v>162</v>
      </c>
      <c r="H12" s="342" t="s">
        <v>52</v>
      </c>
      <c r="I12" s="343"/>
      <c r="J12" s="233" t="s">
        <v>49</v>
      </c>
      <c r="K12" s="234" t="s">
        <v>49</v>
      </c>
      <c r="L12" s="234" t="s">
        <v>49</v>
      </c>
      <c r="M12" s="262" t="s">
        <v>49</v>
      </c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76"/>
      <c r="EE12" s="76"/>
      <c r="EF12" s="76"/>
      <c r="EG12" s="76"/>
      <c r="EH12" s="76"/>
      <c r="EI12" s="76"/>
      <c r="EJ12" s="76"/>
      <c r="EK12" s="76"/>
      <c r="EL12" s="76"/>
      <c r="EM12" s="76"/>
      <c r="EN12" s="76"/>
      <c r="EO12" s="76"/>
      <c r="EP12" s="76"/>
      <c r="EQ12" s="76"/>
      <c r="ER12" s="76"/>
      <c r="ES12" s="76"/>
      <c r="ET12" s="76"/>
      <c r="EU12" s="76"/>
      <c r="EV12" s="76"/>
      <c r="EW12" s="76"/>
      <c r="EX12" s="76"/>
      <c r="EY12" s="76"/>
      <c r="EZ12" s="76"/>
      <c r="FA12" s="76"/>
      <c r="FB12" s="76"/>
      <c r="FC12" s="76"/>
      <c r="FD12" s="76"/>
      <c r="FE12" s="76"/>
      <c r="FF12" s="76"/>
      <c r="FG12" s="76"/>
      <c r="FH12" s="76"/>
      <c r="FI12" s="76"/>
      <c r="FJ12" s="76"/>
      <c r="FK12" s="76"/>
      <c r="FL12" s="76"/>
      <c r="FM12" s="76"/>
      <c r="FN12" s="76"/>
    </row>
    <row r="13" spans="1:170" s="56" customFormat="1" ht="133" customHeight="1" x14ac:dyDescent="0.15">
      <c r="A13" s="229" t="s">
        <v>146</v>
      </c>
      <c r="B13" s="72" t="s">
        <v>66</v>
      </c>
      <c r="C13" s="73" t="s">
        <v>70</v>
      </c>
      <c r="D13" s="72" t="s">
        <v>63</v>
      </c>
      <c r="E13" s="320" t="s">
        <v>167</v>
      </c>
      <c r="F13" s="74" t="s">
        <v>145</v>
      </c>
      <c r="G13" s="251" t="s">
        <v>168</v>
      </c>
      <c r="H13" s="312" t="s">
        <v>51</v>
      </c>
      <c r="I13" s="313"/>
      <c r="J13" s="55" t="s">
        <v>49</v>
      </c>
      <c r="K13" s="55" t="s">
        <v>49</v>
      </c>
      <c r="L13" s="55" t="s">
        <v>49</v>
      </c>
      <c r="M13" s="263" t="s">
        <v>49</v>
      </c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6"/>
      <c r="DV13" s="76"/>
      <c r="DW13" s="76"/>
      <c r="DX13" s="76"/>
      <c r="DY13" s="76"/>
      <c r="DZ13" s="76"/>
      <c r="EA13" s="76"/>
      <c r="EB13" s="76"/>
      <c r="EC13" s="76"/>
      <c r="ED13" s="76"/>
      <c r="EE13" s="76"/>
      <c r="EF13" s="76"/>
      <c r="EG13" s="76"/>
      <c r="EH13" s="76"/>
      <c r="EI13" s="76"/>
      <c r="EJ13" s="76"/>
      <c r="EK13" s="76"/>
      <c r="EL13" s="76"/>
      <c r="EM13" s="76"/>
      <c r="EN13" s="76"/>
      <c r="EO13" s="76"/>
      <c r="EP13" s="76"/>
      <c r="EQ13" s="76"/>
      <c r="ER13" s="76"/>
      <c r="ES13" s="76"/>
      <c r="ET13" s="76"/>
      <c r="EU13" s="76"/>
      <c r="EV13" s="76"/>
      <c r="EW13" s="76"/>
      <c r="EX13" s="76"/>
      <c r="EY13" s="76"/>
      <c r="EZ13" s="76"/>
      <c r="FA13" s="76"/>
      <c r="FB13" s="76"/>
      <c r="FC13" s="76"/>
      <c r="FD13" s="76"/>
      <c r="FE13" s="76"/>
      <c r="FF13" s="76"/>
      <c r="FG13" s="76"/>
      <c r="FH13" s="76"/>
      <c r="FI13" s="76"/>
      <c r="FJ13" s="76"/>
      <c r="FK13" s="76"/>
      <c r="FL13" s="76"/>
      <c r="FM13" s="76"/>
      <c r="FN13" s="76"/>
    </row>
    <row r="14" spans="1:170" s="56" customFormat="1" ht="43" customHeight="1" x14ac:dyDescent="0.15">
      <c r="A14" s="229" t="s">
        <v>147</v>
      </c>
      <c r="B14" s="51" t="s">
        <v>71</v>
      </c>
      <c r="C14" s="52" t="s">
        <v>72</v>
      </c>
      <c r="D14" s="51" t="s">
        <v>63</v>
      </c>
      <c r="E14" s="321"/>
      <c r="F14" s="53" t="s">
        <v>81</v>
      </c>
      <c r="G14" s="252" t="s">
        <v>60</v>
      </c>
      <c r="H14" s="314" t="s">
        <v>52</v>
      </c>
      <c r="I14" s="315"/>
      <c r="J14" s="235" t="s">
        <v>49</v>
      </c>
      <c r="K14" s="55" t="s">
        <v>49</v>
      </c>
      <c r="L14" s="55" t="s">
        <v>49</v>
      </c>
      <c r="M14" s="263" t="s">
        <v>2</v>
      </c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  <c r="EQ14" s="76"/>
      <c r="ER14" s="76"/>
      <c r="ES14" s="76"/>
      <c r="ET14" s="76"/>
      <c r="EU14" s="76"/>
      <c r="EV14" s="76"/>
      <c r="EW14" s="76"/>
      <c r="EX14" s="76"/>
      <c r="EY14" s="76"/>
      <c r="EZ14" s="76"/>
      <c r="FA14" s="76"/>
      <c r="FB14" s="76"/>
      <c r="FC14" s="76"/>
      <c r="FD14" s="76"/>
      <c r="FE14" s="76"/>
      <c r="FF14" s="76"/>
      <c r="FG14" s="76"/>
      <c r="FH14" s="76"/>
      <c r="FI14" s="76"/>
      <c r="FJ14" s="76"/>
      <c r="FK14" s="76"/>
      <c r="FL14" s="76"/>
      <c r="FM14" s="76"/>
      <c r="FN14" s="76"/>
    </row>
    <row r="15" spans="1:170" s="56" customFormat="1" ht="90" customHeight="1" x14ac:dyDescent="0.15">
      <c r="A15" s="230" t="s">
        <v>148</v>
      </c>
      <c r="B15" s="51" t="s">
        <v>144</v>
      </c>
      <c r="C15" s="51" t="s">
        <v>157</v>
      </c>
      <c r="D15" s="51" t="s">
        <v>63</v>
      </c>
      <c r="E15" s="321"/>
      <c r="F15" s="53" t="s">
        <v>172</v>
      </c>
      <c r="G15" s="252" t="s">
        <v>169</v>
      </c>
      <c r="H15" s="316" t="s">
        <v>171</v>
      </c>
      <c r="I15" s="317"/>
      <c r="J15" s="55" t="s">
        <v>207</v>
      </c>
      <c r="K15" s="55" t="s">
        <v>50</v>
      </c>
      <c r="L15" s="55" t="s">
        <v>49</v>
      </c>
      <c r="M15" s="263" t="s">
        <v>49</v>
      </c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  <c r="EQ15" s="76"/>
      <c r="ER15" s="76"/>
      <c r="ES15" s="76"/>
      <c r="ET15" s="76"/>
      <c r="EU15" s="76"/>
      <c r="EV15" s="76"/>
      <c r="EW15" s="76"/>
      <c r="EX15" s="76"/>
      <c r="EY15" s="76"/>
      <c r="EZ15" s="76"/>
      <c r="FA15" s="76"/>
      <c r="FB15" s="76"/>
      <c r="FC15" s="76"/>
      <c r="FD15" s="76"/>
      <c r="FE15" s="76"/>
      <c r="FF15" s="76"/>
      <c r="FG15" s="76"/>
      <c r="FH15" s="76"/>
      <c r="FI15" s="76"/>
      <c r="FJ15" s="76"/>
      <c r="FK15" s="76"/>
      <c r="FL15" s="76"/>
      <c r="FM15" s="76"/>
      <c r="FN15" s="76"/>
    </row>
    <row r="16" spans="1:170" s="56" customFormat="1" ht="93" customHeight="1" x14ac:dyDescent="0.15">
      <c r="A16" s="230" t="s">
        <v>149</v>
      </c>
      <c r="B16" s="57" t="s">
        <v>176</v>
      </c>
      <c r="C16" s="54" t="s">
        <v>177</v>
      </c>
      <c r="D16" s="51" t="s">
        <v>63</v>
      </c>
      <c r="E16" s="321"/>
      <c r="F16" s="53" t="s">
        <v>173</v>
      </c>
      <c r="G16" s="252" t="s">
        <v>170</v>
      </c>
      <c r="H16" s="318"/>
      <c r="I16" s="319"/>
      <c r="J16" s="235" t="s">
        <v>180</v>
      </c>
      <c r="K16" s="55" t="s">
        <v>2</v>
      </c>
      <c r="L16" s="235" t="s">
        <v>208</v>
      </c>
      <c r="M16" s="263" t="s">
        <v>49</v>
      </c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76"/>
      <c r="DC16" s="76"/>
      <c r="DD16" s="76"/>
      <c r="DE16" s="76"/>
      <c r="DF16" s="76"/>
      <c r="DG16" s="76"/>
      <c r="DH16" s="76"/>
      <c r="DI16" s="76"/>
      <c r="DJ16" s="76"/>
      <c r="DK16" s="76"/>
      <c r="DL16" s="76"/>
      <c r="DM16" s="76"/>
      <c r="DN16" s="76"/>
      <c r="DO16" s="76"/>
      <c r="DP16" s="76"/>
      <c r="DQ16" s="76"/>
      <c r="DR16" s="76"/>
      <c r="DS16" s="76"/>
      <c r="DT16" s="76"/>
      <c r="DU16" s="76"/>
      <c r="DV16" s="76"/>
      <c r="DW16" s="76"/>
      <c r="DX16" s="76"/>
      <c r="DY16" s="76"/>
      <c r="DZ16" s="76"/>
      <c r="EA16" s="76"/>
      <c r="EB16" s="76"/>
      <c r="EC16" s="76"/>
      <c r="ED16" s="76"/>
      <c r="EE16" s="76"/>
      <c r="EF16" s="76"/>
      <c r="EG16" s="76"/>
      <c r="EH16" s="76"/>
      <c r="EI16" s="76"/>
      <c r="EJ16" s="76"/>
      <c r="EK16" s="76"/>
      <c r="EL16" s="76"/>
      <c r="EM16" s="76"/>
      <c r="EN16" s="76"/>
      <c r="EO16" s="76"/>
      <c r="EP16" s="76"/>
      <c r="EQ16" s="76"/>
      <c r="ER16" s="76"/>
      <c r="ES16" s="76"/>
      <c r="ET16" s="76"/>
      <c r="EU16" s="76"/>
      <c r="EV16" s="76"/>
      <c r="EW16" s="76"/>
      <c r="EX16" s="76"/>
      <c r="EY16" s="76"/>
      <c r="EZ16" s="76"/>
      <c r="FA16" s="76"/>
      <c r="FB16" s="76"/>
      <c r="FC16" s="76"/>
      <c r="FD16" s="76"/>
      <c r="FE16" s="76"/>
      <c r="FF16" s="76"/>
      <c r="FG16" s="76"/>
      <c r="FH16" s="76"/>
      <c r="FI16" s="76"/>
      <c r="FJ16" s="76"/>
      <c r="FK16" s="76"/>
      <c r="FL16" s="76"/>
      <c r="FM16" s="76"/>
      <c r="FN16" s="76"/>
    </row>
    <row r="17" spans="1:171" s="56" customFormat="1" ht="93" customHeight="1" x14ac:dyDescent="0.15">
      <c r="A17" s="230" t="s">
        <v>150</v>
      </c>
      <c r="B17" s="316" t="s">
        <v>202</v>
      </c>
      <c r="C17" s="325" t="s">
        <v>203</v>
      </c>
      <c r="D17" s="51" t="s">
        <v>63</v>
      </c>
      <c r="E17" s="321"/>
      <c r="F17" s="53" t="s">
        <v>174</v>
      </c>
      <c r="G17" s="252"/>
      <c r="H17" s="218" t="s">
        <v>185</v>
      </c>
      <c r="I17" s="325" t="s">
        <v>191</v>
      </c>
      <c r="J17" s="335" t="s">
        <v>184</v>
      </c>
      <c r="K17" s="232" t="s">
        <v>192</v>
      </c>
      <c r="L17" s="55" t="s">
        <v>209</v>
      </c>
      <c r="M17" s="263" t="s">
        <v>49</v>
      </c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V17" s="76"/>
      <c r="DW17" s="76"/>
      <c r="DX17" s="76"/>
      <c r="DY17" s="76"/>
      <c r="DZ17" s="76"/>
      <c r="EA17" s="76"/>
      <c r="EB17" s="76"/>
      <c r="EC17" s="76"/>
      <c r="ED17" s="76"/>
      <c r="EE17" s="76"/>
      <c r="EF17" s="76"/>
      <c r="EG17" s="76"/>
      <c r="EH17" s="76"/>
      <c r="EI17" s="76"/>
      <c r="EJ17" s="76"/>
      <c r="EK17" s="76"/>
      <c r="EL17" s="76"/>
      <c r="EM17" s="76"/>
      <c r="EN17" s="76"/>
      <c r="EO17" s="76"/>
      <c r="EP17" s="76"/>
      <c r="EQ17" s="76"/>
      <c r="ER17" s="76"/>
      <c r="ES17" s="76"/>
      <c r="ET17" s="76"/>
      <c r="EU17" s="76"/>
      <c r="EV17" s="76"/>
      <c r="EW17" s="76"/>
      <c r="EX17" s="76"/>
      <c r="EY17" s="76"/>
      <c r="EZ17" s="76"/>
      <c r="FA17" s="76"/>
      <c r="FB17" s="76"/>
      <c r="FC17" s="76"/>
      <c r="FD17" s="76"/>
      <c r="FE17" s="76"/>
      <c r="FF17" s="76"/>
      <c r="FG17" s="76"/>
      <c r="FH17" s="76"/>
      <c r="FI17" s="76"/>
      <c r="FJ17" s="76"/>
      <c r="FK17" s="76"/>
      <c r="FL17" s="76"/>
      <c r="FM17" s="76"/>
      <c r="FN17" s="76"/>
    </row>
    <row r="18" spans="1:171" s="56" customFormat="1" ht="81" customHeight="1" x14ac:dyDescent="0.15">
      <c r="A18" s="230" t="s">
        <v>151</v>
      </c>
      <c r="B18" s="323"/>
      <c r="C18" s="321"/>
      <c r="D18" s="51" t="s">
        <v>63</v>
      </c>
      <c r="E18" s="321"/>
      <c r="F18" s="53" t="s">
        <v>174</v>
      </c>
      <c r="G18" s="252" t="s">
        <v>175</v>
      </c>
      <c r="H18" s="218" t="s">
        <v>185</v>
      </c>
      <c r="I18" s="321"/>
      <c r="J18" s="336"/>
      <c r="K18" s="223" t="s">
        <v>199</v>
      </c>
      <c r="L18" s="223" t="s">
        <v>210</v>
      </c>
      <c r="M18" s="264" t="s">
        <v>198</v>
      </c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6"/>
      <c r="CA18" s="76"/>
      <c r="CB18" s="76"/>
      <c r="CC18" s="76"/>
      <c r="CD18" s="76"/>
      <c r="CE18" s="76"/>
      <c r="CF18" s="76"/>
      <c r="CG18" s="76"/>
      <c r="CH18" s="76"/>
      <c r="CI18" s="76"/>
      <c r="CJ18" s="76"/>
      <c r="CK18" s="76"/>
      <c r="CL18" s="76"/>
      <c r="CM18" s="76"/>
      <c r="CN18" s="76"/>
      <c r="CO18" s="76"/>
      <c r="CP18" s="76"/>
      <c r="CQ18" s="76"/>
      <c r="CR18" s="76"/>
      <c r="CS18" s="76"/>
      <c r="CT18" s="76"/>
      <c r="CU18" s="76"/>
      <c r="CV18" s="76"/>
      <c r="CW18" s="76"/>
      <c r="CX18" s="76"/>
      <c r="CY18" s="76"/>
      <c r="CZ18" s="76"/>
      <c r="DA18" s="76"/>
      <c r="DB18" s="76"/>
      <c r="DC18" s="76"/>
      <c r="DD18" s="76"/>
      <c r="DE18" s="76"/>
      <c r="DF18" s="76"/>
      <c r="DG18" s="76"/>
      <c r="DH18" s="76"/>
      <c r="DI18" s="76"/>
      <c r="DJ18" s="76"/>
      <c r="DK18" s="76"/>
      <c r="DL18" s="76"/>
      <c r="DM18" s="76"/>
      <c r="DN18" s="76"/>
      <c r="DO18" s="76"/>
      <c r="DP18" s="76"/>
      <c r="DQ18" s="76"/>
      <c r="DR18" s="76"/>
      <c r="DS18" s="76"/>
      <c r="DT18" s="76"/>
      <c r="DU18" s="76"/>
      <c r="DV18" s="76"/>
      <c r="DW18" s="76"/>
      <c r="DX18" s="76"/>
      <c r="DY18" s="76"/>
      <c r="DZ18" s="76"/>
      <c r="EA18" s="76"/>
      <c r="EB18" s="76"/>
      <c r="EC18" s="76"/>
      <c r="ED18" s="76"/>
      <c r="EE18" s="76"/>
      <c r="EF18" s="76"/>
      <c r="EG18" s="76"/>
      <c r="EH18" s="76"/>
      <c r="EI18" s="76"/>
      <c r="EJ18" s="76"/>
      <c r="EK18" s="76"/>
      <c r="EL18" s="76"/>
      <c r="EM18" s="76"/>
      <c r="EN18" s="76"/>
      <c r="EO18" s="76"/>
      <c r="EP18" s="76"/>
      <c r="EQ18" s="76"/>
      <c r="ER18" s="76"/>
      <c r="ES18" s="76"/>
      <c r="ET18" s="76"/>
      <c r="EU18" s="76"/>
      <c r="EV18" s="76"/>
      <c r="EW18" s="76"/>
      <c r="EX18" s="76"/>
      <c r="EY18" s="76"/>
      <c r="EZ18" s="76"/>
      <c r="FA18" s="76"/>
      <c r="FB18" s="76"/>
      <c r="FC18" s="76"/>
      <c r="FD18" s="76"/>
      <c r="FE18" s="76"/>
      <c r="FF18" s="76"/>
      <c r="FG18" s="76"/>
      <c r="FH18" s="76"/>
      <c r="FI18" s="76"/>
      <c r="FJ18" s="76"/>
      <c r="FK18" s="76"/>
      <c r="FL18" s="76"/>
      <c r="FM18" s="76"/>
      <c r="FN18" s="76"/>
    </row>
    <row r="19" spans="1:171" s="56" customFormat="1" ht="64" thickBot="1" x14ac:dyDescent="0.2">
      <c r="A19" s="230" t="s">
        <v>152</v>
      </c>
      <c r="B19" s="323"/>
      <c r="C19" s="321"/>
      <c r="D19" s="51" t="s">
        <v>63</v>
      </c>
      <c r="E19" s="322"/>
      <c r="F19" s="53" t="s">
        <v>174</v>
      </c>
      <c r="G19" s="252" t="s">
        <v>85</v>
      </c>
      <c r="H19" s="58" t="s">
        <v>73</v>
      </c>
      <c r="I19" s="321"/>
      <c r="J19" s="336"/>
      <c r="K19" s="75" t="s">
        <v>74</v>
      </c>
      <c r="L19" s="240" t="s">
        <v>200</v>
      </c>
      <c r="M19" s="265" t="s">
        <v>200</v>
      </c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6"/>
      <c r="CA19" s="76"/>
      <c r="CB19" s="76"/>
      <c r="CC19" s="76"/>
      <c r="CD19" s="76"/>
      <c r="CE19" s="76"/>
      <c r="CF19" s="76"/>
      <c r="CG19" s="76"/>
      <c r="CH19" s="76"/>
      <c r="CI19" s="76"/>
      <c r="CJ19" s="76"/>
      <c r="CK19" s="76"/>
      <c r="CL19" s="76"/>
      <c r="CM19" s="76"/>
      <c r="CN19" s="76"/>
      <c r="CO19" s="76"/>
      <c r="CP19" s="76"/>
      <c r="CQ19" s="76"/>
      <c r="CR19" s="76"/>
      <c r="CS19" s="76"/>
      <c r="CT19" s="76"/>
      <c r="CU19" s="76"/>
      <c r="CV19" s="76"/>
      <c r="CW19" s="76"/>
      <c r="CX19" s="76"/>
      <c r="CY19" s="76"/>
      <c r="CZ19" s="76"/>
      <c r="DA19" s="76"/>
      <c r="DB19" s="76"/>
      <c r="DC19" s="76"/>
      <c r="DD19" s="76"/>
      <c r="DE19" s="76"/>
      <c r="DF19" s="76"/>
      <c r="DG19" s="76"/>
      <c r="DH19" s="76"/>
      <c r="DI19" s="76"/>
      <c r="DJ19" s="76"/>
      <c r="DK19" s="76"/>
      <c r="DL19" s="76"/>
      <c r="DM19" s="76"/>
      <c r="DN19" s="76"/>
      <c r="DO19" s="76"/>
      <c r="DP19" s="76"/>
      <c r="DQ19" s="76"/>
      <c r="DR19" s="76"/>
      <c r="DS19" s="76"/>
      <c r="DT19" s="76"/>
      <c r="DU19" s="76"/>
      <c r="DV19" s="76"/>
      <c r="DW19" s="76"/>
      <c r="DX19" s="76"/>
      <c r="DY19" s="76"/>
      <c r="DZ19" s="76"/>
      <c r="EA19" s="76"/>
      <c r="EB19" s="76"/>
      <c r="EC19" s="76"/>
      <c r="ED19" s="76"/>
      <c r="EE19" s="76"/>
      <c r="EF19" s="76"/>
      <c r="EG19" s="76"/>
      <c r="EH19" s="76"/>
      <c r="EI19" s="76"/>
      <c r="EJ19" s="76"/>
      <c r="EK19" s="76"/>
      <c r="EL19" s="76"/>
      <c r="EM19" s="76"/>
      <c r="EN19" s="76"/>
      <c r="EO19" s="76"/>
      <c r="EP19" s="76"/>
      <c r="EQ19" s="76"/>
      <c r="ER19" s="76"/>
      <c r="ES19" s="76"/>
      <c r="ET19" s="76"/>
      <c r="EU19" s="76"/>
      <c r="EV19" s="76"/>
      <c r="EW19" s="76"/>
      <c r="EX19" s="76"/>
      <c r="EY19" s="76"/>
      <c r="EZ19" s="76"/>
      <c r="FA19" s="76"/>
      <c r="FB19" s="76"/>
      <c r="FC19" s="76"/>
      <c r="FD19" s="76"/>
      <c r="FE19" s="76"/>
      <c r="FF19" s="76"/>
      <c r="FG19" s="76"/>
      <c r="FH19" s="76"/>
      <c r="FI19" s="76"/>
      <c r="FJ19" s="76"/>
      <c r="FK19" s="76"/>
      <c r="FL19" s="76"/>
      <c r="FM19" s="76"/>
      <c r="FN19" s="76"/>
    </row>
    <row r="20" spans="1:171" s="56" customFormat="1" ht="85" thickBot="1" x14ac:dyDescent="0.2">
      <c r="A20" s="231" t="s">
        <v>153</v>
      </c>
      <c r="B20" s="324"/>
      <c r="C20" s="326"/>
      <c r="D20" s="256" t="s">
        <v>204</v>
      </c>
      <c r="E20" s="219" t="s">
        <v>187</v>
      </c>
      <c r="F20" s="224" t="s">
        <v>82</v>
      </c>
      <c r="G20" s="253" t="s">
        <v>183</v>
      </c>
      <c r="H20" s="225" t="s">
        <v>73</v>
      </c>
      <c r="I20" s="326"/>
      <c r="J20" s="337"/>
      <c r="K20" s="223" t="s">
        <v>3</v>
      </c>
      <c r="L20" s="223" t="s">
        <v>181</v>
      </c>
      <c r="M20" s="264" t="s">
        <v>182</v>
      </c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  <c r="CB20" s="76"/>
      <c r="CC20" s="76"/>
      <c r="CD20" s="76"/>
      <c r="CE20" s="76"/>
      <c r="CF20" s="76"/>
      <c r="CG20" s="76"/>
      <c r="CH20" s="76"/>
      <c r="CI20" s="76"/>
      <c r="CJ20" s="76"/>
      <c r="CK20" s="76"/>
      <c r="CL20" s="76"/>
      <c r="CM20" s="76"/>
      <c r="CN20" s="76"/>
      <c r="CO20" s="76"/>
      <c r="CP20" s="76"/>
      <c r="CQ20" s="76"/>
      <c r="CR20" s="76"/>
      <c r="CS20" s="76"/>
      <c r="CT20" s="76"/>
      <c r="CU20" s="76"/>
      <c r="CV20" s="76"/>
      <c r="CW20" s="76"/>
      <c r="CX20" s="76"/>
      <c r="CY20" s="76"/>
      <c r="CZ20" s="76"/>
      <c r="DA20" s="76"/>
      <c r="DB20" s="76"/>
      <c r="DC20" s="76"/>
      <c r="DD20" s="76"/>
      <c r="DE20" s="76"/>
      <c r="DF20" s="76"/>
      <c r="DG20" s="76"/>
      <c r="DH20" s="76"/>
      <c r="DI20" s="76"/>
      <c r="DJ20" s="76"/>
      <c r="DK20" s="76"/>
      <c r="DL20" s="76"/>
      <c r="DM20" s="76"/>
      <c r="DN20" s="76"/>
      <c r="DO20" s="76"/>
      <c r="DP20" s="76"/>
      <c r="DQ20" s="76"/>
      <c r="DR20" s="76"/>
      <c r="DS20" s="76"/>
      <c r="DT20" s="76"/>
      <c r="DU20" s="76"/>
      <c r="DV20" s="76"/>
      <c r="DW20" s="76"/>
      <c r="DX20" s="76"/>
      <c r="DY20" s="76"/>
      <c r="DZ20" s="76"/>
      <c r="EA20" s="76"/>
      <c r="EB20" s="76"/>
      <c r="EC20" s="76"/>
      <c r="ED20" s="76"/>
      <c r="EE20" s="76"/>
      <c r="EF20" s="76"/>
      <c r="EG20" s="76"/>
      <c r="EH20" s="76"/>
      <c r="EI20" s="76"/>
      <c r="EJ20" s="76"/>
      <c r="EK20" s="76"/>
      <c r="EL20" s="76"/>
      <c r="EM20" s="76"/>
      <c r="EN20" s="76"/>
      <c r="EO20" s="76"/>
      <c r="EP20" s="76"/>
      <c r="EQ20" s="76"/>
      <c r="ER20" s="76"/>
      <c r="ES20" s="76"/>
      <c r="ET20" s="76"/>
      <c r="EU20" s="76"/>
      <c r="EV20" s="76"/>
      <c r="EW20" s="76"/>
      <c r="EX20" s="76"/>
      <c r="EY20" s="76"/>
      <c r="EZ20" s="76"/>
      <c r="FA20" s="76"/>
      <c r="FB20" s="76"/>
      <c r="FC20" s="76"/>
      <c r="FD20" s="76"/>
      <c r="FE20" s="76"/>
      <c r="FF20" s="76"/>
      <c r="FG20" s="76"/>
      <c r="FH20" s="76"/>
      <c r="FI20" s="76"/>
      <c r="FJ20" s="76"/>
      <c r="FK20" s="76"/>
      <c r="FL20" s="76"/>
      <c r="FM20" s="76"/>
      <c r="FN20" s="76"/>
    </row>
    <row r="21" spans="1:171" s="227" customFormat="1" ht="84" customHeight="1" thickTop="1" x14ac:dyDescent="0.15">
      <c r="A21" s="269" t="s">
        <v>154</v>
      </c>
      <c r="B21" s="270" t="s">
        <v>53</v>
      </c>
      <c r="C21" s="270" t="s">
        <v>12</v>
      </c>
      <c r="D21" s="271" t="s">
        <v>65</v>
      </c>
      <c r="E21" s="272" t="s">
        <v>186</v>
      </c>
      <c r="F21" s="273" t="s">
        <v>155</v>
      </c>
      <c r="G21" s="274" t="s">
        <v>189</v>
      </c>
      <c r="H21" s="274" t="s">
        <v>73</v>
      </c>
      <c r="I21" s="272"/>
      <c r="J21" s="270" t="s">
        <v>49</v>
      </c>
      <c r="K21" s="270" t="s">
        <v>49</v>
      </c>
      <c r="L21" s="270" t="s">
        <v>49</v>
      </c>
      <c r="M21" s="275" t="s">
        <v>49</v>
      </c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6"/>
      <c r="CA21" s="76"/>
      <c r="CB21" s="76"/>
      <c r="CC21" s="76"/>
      <c r="CD21" s="76"/>
      <c r="CE21" s="76"/>
      <c r="CF21" s="76"/>
      <c r="CG21" s="76"/>
      <c r="CH21" s="76"/>
      <c r="CI21" s="76"/>
      <c r="CJ21" s="76"/>
      <c r="CK21" s="76"/>
      <c r="CL21" s="76"/>
      <c r="CM21" s="76"/>
      <c r="CN21" s="76"/>
      <c r="CO21" s="76"/>
      <c r="CP21" s="76"/>
      <c r="CQ21" s="76"/>
      <c r="CR21" s="76"/>
      <c r="CS21" s="76"/>
      <c r="CT21" s="76"/>
      <c r="CU21" s="76"/>
      <c r="CV21" s="76"/>
      <c r="CW21" s="76"/>
      <c r="CX21" s="76"/>
      <c r="CY21" s="76"/>
      <c r="CZ21" s="76"/>
      <c r="DA21" s="76"/>
      <c r="DB21" s="76"/>
      <c r="DC21" s="76"/>
      <c r="DD21" s="76"/>
      <c r="DE21" s="76"/>
      <c r="DF21" s="76"/>
      <c r="DG21" s="76"/>
      <c r="DH21" s="76"/>
      <c r="DI21" s="76"/>
      <c r="DJ21" s="76"/>
      <c r="DK21" s="76"/>
      <c r="DL21" s="76"/>
      <c r="DM21" s="76"/>
      <c r="DN21" s="76"/>
      <c r="DO21" s="76"/>
      <c r="DP21" s="76"/>
      <c r="DQ21" s="76"/>
      <c r="DR21" s="76"/>
      <c r="DS21" s="76"/>
      <c r="DT21" s="76"/>
      <c r="DU21" s="76"/>
      <c r="DV21" s="76"/>
      <c r="DW21" s="76"/>
      <c r="DX21" s="76"/>
      <c r="DY21" s="76"/>
      <c r="DZ21" s="76"/>
      <c r="EA21" s="76"/>
      <c r="EB21" s="76"/>
      <c r="EC21" s="76"/>
      <c r="ED21" s="76"/>
      <c r="EE21" s="76"/>
      <c r="EF21" s="76"/>
      <c r="EG21" s="76"/>
      <c r="EH21" s="76"/>
      <c r="EI21" s="76"/>
      <c r="EJ21" s="76"/>
      <c r="EK21" s="76"/>
      <c r="EL21" s="76"/>
      <c r="EM21" s="76"/>
      <c r="EN21" s="76"/>
      <c r="EO21" s="76"/>
      <c r="EP21" s="76"/>
      <c r="EQ21" s="76"/>
      <c r="ER21" s="76"/>
      <c r="ES21" s="76"/>
      <c r="ET21" s="76"/>
      <c r="EU21" s="76"/>
      <c r="EV21" s="76"/>
      <c r="EW21" s="76"/>
      <c r="EX21" s="76"/>
      <c r="EY21" s="76"/>
      <c r="EZ21" s="76"/>
      <c r="FA21" s="76"/>
      <c r="FB21" s="76"/>
      <c r="FC21" s="76"/>
      <c r="FD21" s="76"/>
      <c r="FE21" s="76"/>
      <c r="FF21" s="76"/>
      <c r="FG21" s="76"/>
      <c r="FH21" s="76"/>
      <c r="FI21" s="76"/>
      <c r="FJ21" s="76"/>
      <c r="FK21" s="76"/>
      <c r="FL21" s="76"/>
      <c r="FM21" s="76"/>
      <c r="FN21" s="76"/>
      <c r="FO21" s="257"/>
    </row>
    <row r="22" spans="1:171" s="242" customFormat="1" ht="115" thickBot="1" x14ac:dyDescent="0.2">
      <c r="A22" s="243" t="s">
        <v>83</v>
      </c>
      <c r="B22" s="244" t="s">
        <v>53</v>
      </c>
      <c r="C22" s="244" t="s">
        <v>12</v>
      </c>
      <c r="D22" s="245">
        <v>0</v>
      </c>
      <c r="E22" s="244"/>
      <c r="F22" s="246" t="s">
        <v>83</v>
      </c>
      <c r="G22" s="247" t="s">
        <v>188</v>
      </c>
      <c r="H22" s="247" t="s">
        <v>73</v>
      </c>
      <c r="I22" s="241"/>
      <c r="J22" s="241"/>
      <c r="M22" s="266" t="s">
        <v>49</v>
      </c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6"/>
      <c r="CA22" s="76"/>
      <c r="CB22" s="76"/>
      <c r="CC22" s="76"/>
      <c r="CD22" s="76"/>
      <c r="CE22" s="76"/>
      <c r="CF22" s="76"/>
      <c r="CG22" s="76"/>
      <c r="CH22" s="76"/>
      <c r="CI22" s="76"/>
      <c r="CJ22" s="76"/>
      <c r="CK22" s="76"/>
      <c r="CL22" s="76"/>
      <c r="CM22" s="76"/>
      <c r="CN22" s="76"/>
      <c r="CO22" s="76"/>
      <c r="CP22" s="76"/>
      <c r="CQ22" s="76"/>
      <c r="CR22" s="76"/>
      <c r="CS22" s="76"/>
      <c r="CT22" s="76"/>
      <c r="CU22" s="76"/>
      <c r="CV22" s="76"/>
      <c r="CW22" s="76"/>
      <c r="CX22" s="76"/>
      <c r="CY22" s="76"/>
      <c r="CZ22" s="76"/>
      <c r="DA22" s="76"/>
      <c r="DB22" s="76"/>
      <c r="DC22" s="76"/>
      <c r="DD22" s="76"/>
      <c r="DE22" s="76"/>
      <c r="DF22" s="76"/>
      <c r="DG22" s="76"/>
      <c r="DH22" s="76"/>
      <c r="DI22" s="76"/>
      <c r="DJ22" s="76"/>
      <c r="DK22" s="76"/>
      <c r="DL22" s="76"/>
      <c r="DM22" s="76"/>
      <c r="DN22" s="76"/>
      <c r="DO22" s="76"/>
      <c r="DP22" s="76"/>
      <c r="DQ22" s="76"/>
      <c r="DR22" s="76"/>
      <c r="DS22" s="76"/>
      <c r="DT22" s="76"/>
      <c r="DU22" s="76"/>
      <c r="DV22" s="76"/>
      <c r="DW22" s="76"/>
      <c r="DX22" s="76"/>
      <c r="DY22" s="76"/>
      <c r="DZ22" s="76"/>
      <c r="EA22" s="76"/>
      <c r="EB22" s="76"/>
      <c r="EC22" s="76"/>
      <c r="ED22" s="76"/>
      <c r="EE22" s="76"/>
      <c r="EF22" s="76"/>
      <c r="EG22" s="76"/>
      <c r="EH22" s="76"/>
      <c r="EI22" s="76"/>
      <c r="EJ22" s="76"/>
      <c r="EK22" s="76"/>
      <c r="EL22" s="76"/>
      <c r="EM22" s="76"/>
      <c r="EN22" s="76"/>
      <c r="EO22" s="76"/>
      <c r="EP22" s="76"/>
      <c r="EQ22" s="76"/>
      <c r="ER22" s="76"/>
      <c r="ES22" s="76"/>
      <c r="ET22" s="76"/>
      <c r="EU22" s="76"/>
      <c r="EV22" s="76"/>
      <c r="EW22" s="76"/>
      <c r="EX22" s="76"/>
      <c r="EY22" s="76"/>
      <c r="EZ22" s="76"/>
      <c r="FA22" s="76"/>
      <c r="FB22" s="76"/>
      <c r="FC22" s="76"/>
      <c r="FD22" s="76"/>
      <c r="FE22" s="76"/>
      <c r="FF22" s="76"/>
      <c r="FG22" s="76"/>
      <c r="FH22" s="76"/>
      <c r="FI22" s="76"/>
      <c r="FJ22" s="76"/>
      <c r="FK22" s="76"/>
      <c r="FL22" s="76"/>
      <c r="FM22" s="76"/>
      <c r="FN22" s="76"/>
      <c r="FO22" s="258"/>
    </row>
    <row r="23" spans="1:171" ht="20" thickTop="1" thickBot="1" x14ac:dyDescent="0.2">
      <c r="D23" s="226"/>
    </row>
    <row r="26" spans="1:171" ht="20" x14ac:dyDescent="0.2">
      <c r="A26" s="31" t="s">
        <v>75</v>
      </c>
    </row>
    <row r="27" spans="1:171" ht="25" x14ac:dyDescent="0.25">
      <c r="A27" s="94"/>
      <c r="B27" s="94"/>
      <c r="D27" s="25"/>
      <c r="E27" s="29"/>
    </row>
    <row r="28" spans="1:171" ht="20" x14ac:dyDescent="0.2">
      <c r="A28" s="267" t="s">
        <v>9</v>
      </c>
      <c r="B28" s="268" t="s">
        <v>88</v>
      </c>
      <c r="C28" s="267"/>
      <c r="D28" s="25"/>
      <c r="E28" s="29"/>
    </row>
    <row r="29" spans="1:171" ht="20" x14ac:dyDescent="0.2">
      <c r="A29" s="267" t="s">
        <v>36</v>
      </c>
      <c r="B29" s="268" t="s">
        <v>89</v>
      </c>
      <c r="C29" s="267"/>
      <c r="D29" s="25"/>
      <c r="E29" s="29"/>
    </row>
    <row r="30" spans="1:171" ht="20" x14ac:dyDescent="0.2">
      <c r="A30" s="267" t="s">
        <v>205</v>
      </c>
      <c r="B30" s="268" t="s">
        <v>90</v>
      </c>
      <c r="C30" s="267"/>
      <c r="D30" s="25"/>
      <c r="E30" s="29"/>
    </row>
    <row r="31" spans="1:171" ht="18" x14ac:dyDescent="0.2">
      <c r="B31" s="25"/>
      <c r="C31" s="25"/>
      <c r="D31" s="25"/>
      <c r="E31" s="29"/>
    </row>
    <row r="32" spans="1:171" ht="18" x14ac:dyDescent="0.2">
      <c r="B32" s="25"/>
      <c r="C32" s="25"/>
      <c r="D32" s="25"/>
      <c r="E32" s="29"/>
    </row>
    <row r="33" spans="2:10" ht="18" x14ac:dyDescent="0.2">
      <c r="B33" s="25"/>
      <c r="C33" s="25"/>
      <c r="D33" s="25"/>
      <c r="E33" s="29"/>
    </row>
    <row r="34" spans="2:10" ht="18" x14ac:dyDescent="0.2">
      <c r="B34" s="25"/>
      <c r="C34" s="25"/>
      <c r="D34" s="25"/>
      <c r="E34" s="29"/>
      <c r="H34"/>
      <c r="I34"/>
      <c r="J34"/>
    </row>
    <row r="35" spans="2:10" ht="18" x14ac:dyDescent="0.2">
      <c r="B35" s="25"/>
      <c r="C35" s="25"/>
      <c r="D35" s="25"/>
      <c r="E35" s="29"/>
      <c r="H35"/>
      <c r="I35"/>
      <c r="J35"/>
    </row>
    <row r="36" spans="2:10" ht="18" x14ac:dyDescent="0.2">
      <c r="B36" s="25"/>
      <c r="C36" s="25"/>
      <c r="D36" s="25"/>
      <c r="E36" s="29"/>
      <c r="H36"/>
      <c r="I36"/>
      <c r="J36"/>
    </row>
    <row r="37" spans="2:10" ht="18" x14ac:dyDescent="0.2">
      <c r="B37" s="25"/>
      <c r="C37" s="25"/>
      <c r="D37" s="25"/>
      <c r="E37" s="29"/>
      <c r="H37"/>
      <c r="I37"/>
      <c r="J37"/>
    </row>
    <row r="38" spans="2:10" ht="18" x14ac:dyDescent="0.2">
      <c r="B38" s="25"/>
      <c r="C38" s="25"/>
      <c r="D38" s="25"/>
      <c r="E38" s="29"/>
      <c r="H38"/>
      <c r="I38"/>
      <c r="J38"/>
    </row>
  </sheetData>
  <mergeCells count="16">
    <mergeCell ref="J17:J20"/>
    <mergeCell ref="I17:I20"/>
    <mergeCell ref="H10:I10"/>
    <mergeCell ref="H11:I11"/>
    <mergeCell ref="H12:I12"/>
    <mergeCell ref="J8:M8"/>
    <mergeCell ref="B8:C8"/>
    <mergeCell ref="D8:E8"/>
    <mergeCell ref="H8:I8"/>
    <mergeCell ref="F8:G8"/>
    <mergeCell ref="H13:I13"/>
    <mergeCell ref="H14:I14"/>
    <mergeCell ref="H15:I16"/>
    <mergeCell ref="E13:E19"/>
    <mergeCell ref="B17:B20"/>
    <mergeCell ref="C17:C20"/>
  </mergeCells>
  <phoneticPr fontId="6" type="noConversion"/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7"/>
  <sheetViews>
    <sheetView workbookViewId="0">
      <pane ySplit="3" topLeftCell="A9" activePane="bottomLeft" state="frozen"/>
      <selection pane="bottomLeft" activeCell="I10" sqref="I10"/>
    </sheetView>
  </sheetViews>
  <sheetFormatPr baseColWidth="10" defaultColWidth="8.83203125" defaultRowHeight="14" x14ac:dyDescent="0.15"/>
  <cols>
    <col min="1" max="1" width="8.83203125" style="22" customWidth="1"/>
    <col min="2" max="2" width="11.83203125" style="22" customWidth="1"/>
    <col min="3" max="3" width="12.6640625" style="18" customWidth="1"/>
    <col min="4" max="4" width="21.5" style="18" customWidth="1"/>
    <col min="5" max="5" width="18.1640625" style="22" customWidth="1"/>
    <col min="6" max="6" width="22.1640625" style="18" customWidth="1"/>
    <col min="7" max="9" width="17.1640625" style="21" customWidth="1"/>
    <col min="10" max="10" width="14" style="21" customWidth="1"/>
    <col min="11" max="11" width="14.33203125" style="21" customWidth="1"/>
    <col min="12" max="12" width="13.83203125" style="21" customWidth="1"/>
    <col min="13" max="13" width="10.33203125" style="21" customWidth="1"/>
    <col min="14" max="16384" width="8.83203125" style="21"/>
  </cols>
  <sheetData>
    <row r="1" spans="1:17" s="19" customFormat="1" ht="48" customHeight="1" x14ac:dyDescent="0.2">
      <c r="A1" s="344" t="s">
        <v>41</v>
      </c>
      <c r="B1" s="344"/>
      <c r="C1" s="344"/>
      <c r="D1" s="95">
        <v>42173</v>
      </c>
      <c r="E1" s="96"/>
      <c r="F1" s="97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</row>
    <row r="2" spans="1:17" s="20" customFormat="1" ht="7.25" customHeight="1" thickBot="1" x14ac:dyDescent="0.25">
      <c r="A2" s="99"/>
      <c r="B2" s="99"/>
      <c r="C2" s="101"/>
      <c r="D2" s="101"/>
      <c r="E2" s="99"/>
      <c r="F2" s="101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</row>
    <row r="3" spans="1:17" ht="77" thickBot="1" x14ac:dyDescent="0.25">
      <c r="A3" s="96" t="s">
        <v>25</v>
      </c>
      <c r="B3" s="102" t="s">
        <v>37</v>
      </c>
      <c r="C3" s="102" t="s">
        <v>26</v>
      </c>
      <c r="D3" s="102" t="s">
        <v>38</v>
      </c>
      <c r="E3" s="102" t="s">
        <v>8</v>
      </c>
      <c r="F3" s="102" t="s">
        <v>7</v>
      </c>
      <c r="G3" s="102" t="s">
        <v>44</v>
      </c>
      <c r="H3" s="102" t="s">
        <v>124</v>
      </c>
      <c r="I3" s="102" t="s">
        <v>91</v>
      </c>
      <c r="J3" s="102" t="s">
        <v>40</v>
      </c>
      <c r="K3" s="213" t="s">
        <v>137</v>
      </c>
      <c r="L3" s="216" t="s">
        <v>138</v>
      </c>
      <c r="M3" s="103" t="s">
        <v>27</v>
      </c>
      <c r="N3" s="96"/>
      <c r="O3" s="104"/>
    </row>
    <row r="4" spans="1:17" ht="57" x14ac:dyDescent="0.2">
      <c r="A4" s="105">
        <v>1</v>
      </c>
      <c r="B4" s="125" t="s">
        <v>31</v>
      </c>
      <c r="C4" s="106">
        <f>D1</f>
        <v>42173</v>
      </c>
      <c r="D4" s="107" t="s">
        <v>93</v>
      </c>
      <c r="E4" s="102"/>
      <c r="F4" s="102"/>
      <c r="G4" s="102"/>
      <c r="H4" s="102"/>
      <c r="I4" s="102"/>
      <c r="J4" s="102"/>
      <c r="K4" s="102"/>
      <c r="L4" s="102"/>
      <c r="M4" s="103"/>
      <c r="N4" s="96"/>
      <c r="O4" s="104"/>
    </row>
    <row r="5" spans="1:17" ht="57" x14ac:dyDescent="0.2">
      <c r="A5" s="105">
        <v>2</v>
      </c>
      <c r="B5" s="125" t="s">
        <v>32</v>
      </c>
      <c r="C5" s="106">
        <f>C4+1</f>
        <v>42174</v>
      </c>
      <c r="D5" s="107" t="s">
        <v>93</v>
      </c>
      <c r="E5" s="102"/>
      <c r="F5" s="102"/>
      <c r="G5" s="102"/>
      <c r="H5" s="102"/>
      <c r="I5" s="102"/>
      <c r="J5" s="102"/>
      <c r="K5" s="102"/>
      <c r="L5" s="102"/>
      <c r="M5" s="103"/>
      <c r="N5" s="96"/>
      <c r="O5" s="104"/>
    </row>
    <row r="6" spans="1:17" ht="57" x14ac:dyDescent="0.2">
      <c r="A6" s="105">
        <v>3</v>
      </c>
      <c r="B6" s="105" t="s">
        <v>33</v>
      </c>
      <c r="C6" s="106">
        <f t="shared" ref="C6:C24" si="0">C5+1</f>
        <v>42175</v>
      </c>
      <c r="D6" s="107" t="s">
        <v>93</v>
      </c>
      <c r="E6" s="108">
        <v>0.1</v>
      </c>
      <c r="F6" s="109"/>
      <c r="G6" s="104"/>
      <c r="H6" s="104"/>
      <c r="I6" s="104"/>
      <c r="J6" s="104"/>
      <c r="K6" s="104"/>
      <c r="L6" s="104"/>
      <c r="M6" s="104"/>
      <c r="N6" s="104"/>
      <c r="O6" s="104"/>
    </row>
    <row r="7" spans="1:17" ht="19" x14ac:dyDescent="0.2">
      <c r="A7" s="105">
        <v>4</v>
      </c>
      <c r="B7" s="105" t="s">
        <v>28</v>
      </c>
      <c r="C7" s="106">
        <f t="shared" si="0"/>
        <v>42176</v>
      </c>
      <c r="D7" s="107" t="s">
        <v>4</v>
      </c>
      <c r="E7" s="108">
        <v>0.1</v>
      </c>
      <c r="F7" s="109"/>
      <c r="G7" s="104"/>
      <c r="H7" s="104"/>
      <c r="I7" s="104"/>
      <c r="J7" s="104"/>
      <c r="K7" s="104"/>
      <c r="L7" s="104"/>
      <c r="M7" s="104"/>
      <c r="N7" s="104"/>
      <c r="O7" s="104"/>
    </row>
    <row r="8" spans="1:17" ht="19" x14ac:dyDescent="0.2">
      <c r="A8" s="105">
        <v>5</v>
      </c>
      <c r="B8" s="105" t="s">
        <v>29</v>
      </c>
      <c r="C8" s="106">
        <f t="shared" si="0"/>
        <v>42177</v>
      </c>
      <c r="D8" s="107" t="s">
        <v>5</v>
      </c>
      <c r="E8" s="108">
        <v>0.4</v>
      </c>
      <c r="F8" s="109"/>
      <c r="G8" s="104"/>
      <c r="H8" s="104"/>
      <c r="I8" s="104"/>
      <c r="J8" s="104"/>
      <c r="K8" s="104"/>
      <c r="L8" s="104"/>
      <c r="M8" s="104"/>
      <c r="N8" s="104"/>
      <c r="O8" s="104"/>
    </row>
    <row r="9" spans="1:17" ht="38" x14ac:dyDescent="0.2">
      <c r="A9" s="105">
        <v>6</v>
      </c>
      <c r="B9" s="105" t="s">
        <v>34</v>
      </c>
      <c r="C9" s="106">
        <f t="shared" si="0"/>
        <v>42178</v>
      </c>
      <c r="D9" s="107" t="s">
        <v>94</v>
      </c>
      <c r="E9" s="108">
        <v>0.7</v>
      </c>
      <c r="F9" s="110" t="s">
        <v>105</v>
      </c>
      <c r="G9" s="111">
        <v>1.9</v>
      </c>
      <c r="H9" s="111"/>
      <c r="I9" s="111" t="s">
        <v>92</v>
      </c>
      <c r="J9" s="104"/>
      <c r="K9" s="104"/>
      <c r="L9" s="104"/>
      <c r="N9" s="104"/>
      <c r="O9" s="104"/>
    </row>
    <row r="10" spans="1:17" s="140" customFormat="1" ht="38" x14ac:dyDescent="0.2">
      <c r="A10" s="133">
        <v>7</v>
      </c>
      <c r="B10" s="133" t="s">
        <v>30</v>
      </c>
      <c r="C10" s="134">
        <f t="shared" si="0"/>
        <v>42179</v>
      </c>
      <c r="D10" s="135" t="s">
        <v>95</v>
      </c>
      <c r="E10" s="136">
        <v>0.9</v>
      </c>
      <c r="F10" s="137" t="s">
        <v>106</v>
      </c>
      <c r="G10" s="138"/>
      <c r="H10" s="138"/>
      <c r="I10" s="138"/>
      <c r="J10" s="139"/>
      <c r="K10" s="133" t="s">
        <v>135</v>
      </c>
      <c r="L10" s="133"/>
      <c r="M10" s="138" t="s">
        <v>111</v>
      </c>
      <c r="N10" s="139"/>
      <c r="O10" s="139"/>
    </row>
    <row r="11" spans="1:17" s="24" customFormat="1" ht="19" x14ac:dyDescent="0.2">
      <c r="A11" s="112">
        <v>8</v>
      </c>
      <c r="B11" s="112" t="s">
        <v>31</v>
      </c>
      <c r="C11" s="106">
        <f t="shared" si="0"/>
        <v>42180</v>
      </c>
      <c r="D11" s="114" t="s">
        <v>96</v>
      </c>
      <c r="E11" s="115">
        <v>0.95</v>
      </c>
      <c r="F11" s="116"/>
      <c r="G11" s="117">
        <v>3.3</v>
      </c>
      <c r="H11" s="117"/>
      <c r="I11" s="117" t="s">
        <v>92</v>
      </c>
      <c r="J11" s="113"/>
      <c r="K11" s="112"/>
      <c r="L11" s="112"/>
      <c r="M11" s="113" t="s">
        <v>112</v>
      </c>
      <c r="N11" s="113"/>
      <c r="O11" s="113"/>
    </row>
    <row r="12" spans="1:17" s="24" customFormat="1" ht="19" x14ac:dyDescent="0.2">
      <c r="A12" s="112">
        <v>9</v>
      </c>
      <c r="B12" s="112" t="s">
        <v>32</v>
      </c>
      <c r="C12" s="106">
        <f t="shared" si="0"/>
        <v>42181</v>
      </c>
      <c r="D12" s="114"/>
      <c r="E12" s="115" t="s">
        <v>100</v>
      </c>
      <c r="F12" s="116" t="s">
        <v>100</v>
      </c>
      <c r="G12" s="117">
        <v>5.6</v>
      </c>
      <c r="H12" s="117">
        <f>G12-G11</f>
        <v>2.2999999999999998</v>
      </c>
      <c r="I12" s="117" t="s">
        <v>92</v>
      </c>
      <c r="J12" s="113"/>
      <c r="K12" s="112"/>
      <c r="L12" s="112"/>
      <c r="M12" s="117" t="s">
        <v>101</v>
      </c>
      <c r="N12" s="113"/>
      <c r="O12" s="113"/>
    </row>
    <row r="13" spans="1:17" s="148" customFormat="1" ht="18" x14ac:dyDescent="0.2">
      <c r="A13" s="141">
        <v>10</v>
      </c>
      <c r="B13" s="141" t="s">
        <v>33</v>
      </c>
      <c r="C13" s="142">
        <f t="shared" si="0"/>
        <v>42182</v>
      </c>
      <c r="D13" s="143"/>
      <c r="E13" s="144" t="s">
        <v>100</v>
      </c>
      <c r="F13" s="145"/>
      <c r="G13" s="146">
        <v>7</v>
      </c>
      <c r="H13" s="146">
        <f>G13-G12</f>
        <v>1.4000000000000004</v>
      </c>
      <c r="I13" s="146" t="s">
        <v>104</v>
      </c>
      <c r="J13" s="147"/>
      <c r="K13" s="141"/>
      <c r="L13" s="141" t="s">
        <v>135</v>
      </c>
      <c r="M13" s="146" t="s">
        <v>113</v>
      </c>
      <c r="N13" s="147"/>
      <c r="O13" s="147"/>
    </row>
    <row r="14" spans="1:17" s="24" customFormat="1" ht="19" x14ac:dyDescent="0.2">
      <c r="A14" s="112">
        <v>11</v>
      </c>
      <c r="B14" s="112" t="s">
        <v>28</v>
      </c>
      <c r="C14" s="106">
        <f t="shared" si="0"/>
        <v>42183</v>
      </c>
      <c r="D14" s="114" t="s">
        <v>96</v>
      </c>
      <c r="E14" s="115"/>
      <c r="F14" s="116"/>
      <c r="G14" s="117"/>
      <c r="H14" s="117"/>
      <c r="I14" s="117"/>
      <c r="J14" s="113"/>
      <c r="K14" s="113"/>
      <c r="L14" s="113"/>
      <c r="M14" s="117" t="s">
        <v>102</v>
      </c>
      <c r="N14" s="113"/>
      <c r="O14" s="113"/>
    </row>
    <row r="15" spans="1:17" s="23" customFormat="1" ht="38" x14ac:dyDescent="0.2">
      <c r="A15" s="149">
        <v>12</v>
      </c>
      <c r="B15" s="149" t="s">
        <v>29</v>
      </c>
      <c r="C15" s="150">
        <f t="shared" si="0"/>
        <v>42184</v>
      </c>
      <c r="D15" s="151" t="s">
        <v>97</v>
      </c>
      <c r="E15" s="152"/>
      <c r="F15" s="153"/>
      <c r="G15" s="154">
        <v>14</v>
      </c>
      <c r="H15" s="154">
        <f>G15-G13</f>
        <v>7</v>
      </c>
      <c r="I15" s="154" t="s">
        <v>104</v>
      </c>
      <c r="J15" s="155" t="s">
        <v>108</v>
      </c>
      <c r="K15" s="155"/>
      <c r="L15" s="155"/>
      <c r="M15" s="154" t="s">
        <v>122</v>
      </c>
      <c r="N15" s="156"/>
      <c r="O15" s="156"/>
    </row>
    <row r="16" spans="1:17" s="23" customFormat="1" ht="38" x14ac:dyDescent="0.2">
      <c r="A16" s="149">
        <v>13</v>
      </c>
      <c r="B16" s="149" t="s">
        <v>34</v>
      </c>
      <c r="C16" s="150">
        <f t="shared" si="0"/>
        <v>42185</v>
      </c>
      <c r="D16" s="151" t="s">
        <v>97</v>
      </c>
      <c r="E16" s="152">
        <v>0.9</v>
      </c>
      <c r="F16" s="151" t="s">
        <v>98</v>
      </c>
      <c r="G16" s="156"/>
      <c r="H16" s="156"/>
      <c r="I16" s="156"/>
      <c r="J16" s="149" t="s">
        <v>109</v>
      </c>
      <c r="K16" s="149"/>
      <c r="L16" s="149"/>
      <c r="M16" s="156" t="s">
        <v>103</v>
      </c>
      <c r="N16" s="156"/>
      <c r="O16" s="156"/>
    </row>
    <row r="17" spans="1:17" s="164" customFormat="1" ht="36" customHeight="1" x14ac:dyDescent="0.2">
      <c r="A17" s="157">
        <v>14</v>
      </c>
      <c r="B17" s="157" t="s">
        <v>30</v>
      </c>
      <c r="C17" s="158">
        <f t="shared" si="0"/>
        <v>42186</v>
      </c>
      <c r="D17" s="159" t="s">
        <v>107</v>
      </c>
      <c r="E17" s="160">
        <v>0.5</v>
      </c>
      <c r="F17" s="161" t="s">
        <v>136</v>
      </c>
      <c r="G17" s="162"/>
      <c r="H17" s="162"/>
      <c r="I17" s="162"/>
      <c r="J17" s="163" t="s">
        <v>110</v>
      </c>
      <c r="K17" s="217"/>
      <c r="L17" s="217"/>
      <c r="M17" s="351" t="s">
        <v>123</v>
      </c>
      <c r="N17" s="352"/>
      <c r="O17" s="352"/>
      <c r="P17" s="353"/>
    </row>
    <row r="18" spans="1:17" s="24" customFormat="1" ht="19" x14ac:dyDescent="0.2">
      <c r="A18" s="112">
        <v>15</v>
      </c>
      <c r="B18" s="112" t="s">
        <v>31</v>
      </c>
      <c r="C18" s="106">
        <f t="shared" si="0"/>
        <v>42187</v>
      </c>
      <c r="D18" s="118"/>
      <c r="E18" s="115">
        <v>0</v>
      </c>
      <c r="F18" s="114" t="s">
        <v>99</v>
      </c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</row>
    <row r="19" spans="1:17" s="24" customFormat="1" ht="19" x14ac:dyDescent="0.2">
      <c r="A19" s="112">
        <v>16</v>
      </c>
      <c r="B19" s="112" t="s">
        <v>32</v>
      </c>
      <c r="C19" s="106">
        <f t="shared" si="0"/>
        <v>42188</v>
      </c>
      <c r="D19" s="118" t="s">
        <v>6</v>
      </c>
      <c r="E19" s="115"/>
      <c r="F19" s="119"/>
      <c r="G19" s="113"/>
      <c r="H19" s="113"/>
      <c r="I19" s="113"/>
      <c r="J19" s="113"/>
      <c r="K19" s="113"/>
      <c r="L19" s="113"/>
      <c r="M19" s="113"/>
      <c r="N19" s="113"/>
      <c r="O19" s="120"/>
      <c r="P19" s="113"/>
      <c r="Q19" s="113"/>
    </row>
    <row r="20" spans="1:17" s="24" customFormat="1" ht="18" x14ac:dyDescent="0.2">
      <c r="A20" s="112">
        <v>17</v>
      </c>
      <c r="B20" s="112" t="s">
        <v>33</v>
      </c>
      <c r="C20" s="106">
        <f t="shared" si="0"/>
        <v>42189</v>
      </c>
      <c r="D20" s="118"/>
      <c r="E20" s="115"/>
      <c r="F20" s="119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</row>
    <row r="21" spans="1:17" s="24" customFormat="1" ht="18" x14ac:dyDescent="0.2">
      <c r="A21" s="112">
        <v>18</v>
      </c>
      <c r="B21" s="112" t="s">
        <v>28</v>
      </c>
      <c r="C21" s="106">
        <f t="shared" si="0"/>
        <v>42190</v>
      </c>
      <c r="D21" s="118"/>
      <c r="E21" s="115"/>
      <c r="F21" s="119"/>
      <c r="G21" s="113"/>
      <c r="H21" s="113"/>
      <c r="I21" s="113"/>
      <c r="J21" s="113"/>
      <c r="K21" s="113"/>
      <c r="L21" s="113"/>
      <c r="M21" s="113"/>
    </row>
    <row r="22" spans="1:17" s="24" customFormat="1" ht="18" x14ac:dyDescent="0.2">
      <c r="A22" s="112">
        <v>19</v>
      </c>
      <c r="B22" s="112" t="s">
        <v>29</v>
      </c>
      <c r="C22" s="106">
        <f t="shared" si="0"/>
        <v>42191</v>
      </c>
      <c r="D22" s="118"/>
      <c r="E22" s="115"/>
      <c r="F22" s="119"/>
      <c r="G22" s="113"/>
      <c r="H22" s="113"/>
      <c r="I22" s="113"/>
      <c r="J22" s="113"/>
      <c r="K22" s="113"/>
      <c r="L22" s="113"/>
      <c r="M22" s="113"/>
    </row>
    <row r="23" spans="1:17" s="24" customFormat="1" ht="18" x14ac:dyDescent="0.2">
      <c r="A23" s="112">
        <v>20</v>
      </c>
      <c r="B23" s="112" t="s">
        <v>34</v>
      </c>
      <c r="C23" s="106">
        <f t="shared" si="0"/>
        <v>42192</v>
      </c>
      <c r="D23" s="118"/>
      <c r="E23" s="115"/>
      <c r="F23" s="119"/>
      <c r="G23" s="113"/>
      <c r="H23" s="113"/>
      <c r="I23" s="113"/>
      <c r="J23" s="113"/>
      <c r="K23" s="113"/>
      <c r="L23" s="113"/>
      <c r="M23" s="113"/>
    </row>
    <row r="24" spans="1:17" s="24" customFormat="1" ht="18" x14ac:dyDescent="0.2">
      <c r="A24" s="112">
        <v>21</v>
      </c>
      <c r="B24" s="112" t="s">
        <v>30</v>
      </c>
      <c r="C24" s="106">
        <f t="shared" si="0"/>
        <v>42193</v>
      </c>
      <c r="D24" s="118"/>
      <c r="E24" s="115"/>
      <c r="F24" s="119"/>
      <c r="G24" s="113"/>
      <c r="H24" s="287"/>
      <c r="I24" s="287"/>
      <c r="J24" s="287"/>
      <c r="K24" s="287"/>
      <c r="L24" s="287"/>
      <c r="M24" s="287"/>
    </row>
    <row r="25" spans="1:17" ht="18" x14ac:dyDescent="0.2">
      <c r="A25" s="105"/>
      <c r="B25" s="105"/>
      <c r="C25" s="106"/>
      <c r="D25" s="121"/>
      <c r="E25" s="122"/>
      <c r="F25" s="109"/>
      <c r="G25" s="285"/>
      <c r="H25" s="113"/>
      <c r="I25" s="113"/>
      <c r="J25" s="113"/>
      <c r="K25" s="113"/>
      <c r="L25" s="113"/>
      <c r="M25" s="113"/>
      <c r="N25" s="286"/>
    </row>
    <row r="26" spans="1:17" ht="30" customHeight="1" x14ac:dyDescent="0.2">
      <c r="A26" s="105"/>
      <c r="B26" s="105"/>
      <c r="C26" s="345" t="s">
        <v>114</v>
      </c>
      <c r="D26" s="346"/>
      <c r="E26" s="346"/>
      <c r="F26" s="347"/>
      <c r="G26" s="131"/>
      <c r="H26" s="290"/>
      <c r="I26" s="291"/>
      <c r="J26" s="291"/>
      <c r="K26" s="291"/>
      <c r="L26" s="291"/>
      <c r="M26" s="291"/>
      <c r="N26" s="286"/>
    </row>
    <row r="27" spans="1:17" ht="38" x14ac:dyDescent="0.2">
      <c r="A27" s="105"/>
      <c r="B27" s="105"/>
      <c r="C27" s="126" t="s">
        <v>119</v>
      </c>
      <c r="D27" s="127" t="s">
        <v>115</v>
      </c>
      <c r="E27" s="127" t="s">
        <v>117</v>
      </c>
      <c r="F27" s="127" t="s">
        <v>116</v>
      </c>
      <c r="G27" s="131"/>
      <c r="H27" s="288"/>
      <c r="I27" s="283"/>
      <c r="J27" s="283"/>
      <c r="K27" s="283"/>
      <c r="L27" s="283"/>
      <c r="M27" s="283"/>
      <c r="N27" s="286"/>
    </row>
    <row r="28" spans="1:17" ht="20" x14ac:dyDescent="0.2">
      <c r="A28" s="105"/>
      <c r="B28" s="105"/>
      <c r="C28" s="128" t="s">
        <v>36</v>
      </c>
      <c r="D28" s="129">
        <f>C13+61</f>
        <v>42243</v>
      </c>
      <c r="E28" s="129">
        <f>C13+63</f>
        <v>42245</v>
      </c>
      <c r="F28" s="129">
        <f>C13+65</f>
        <v>42247</v>
      </c>
      <c r="G28" s="131"/>
      <c r="H28" s="289"/>
      <c r="I28" s="284"/>
      <c r="J28" s="284"/>
      <c r="K28" s="276"/>
      <c r="L28" s="284"/>
      <c r="M28" s="284"/>
      <c r="N28" s="286"/>
    </row>
    <row r="29" spans="1:17" ht="20" x14ac:dyDescent="0.2">
      <c r="A29" s="105"/>
      <c r="B29" s="105"/>
      <c r="C29" s="128" t="s">
        <v>118</v>
      </c>
      <c r="D29" s="129">
        <f>C10+63</f>
        <v>42242</v>
      </c>
      <c r="E29" s="129">
        <f>C10+65</f>
        <v>42244</v>
      </c>
      <c r="F29" s="129">
        <f>C10+67</f>
        <v>42246</v>
      </c>
      <c r="G29" s="131"/>
      <c r="H29" s="289"/>
      <c r="I29" s="284"/>
      <c r="J29" s="284"/>
      <c r="K29" s="284"/>
      <c r="L29" s="284"/>
      <c r="M29" s="284"/>
      <c r="N29" s="286"/>
    </row>
    <row r="30" spans="1:17" ht="20" x14ac:dyDescent="0.2">
      <c r="A30" s="105"/>
      <c r="B30" s="105"/>
      <c r="C30" s="128" t="s">
        <v>83</v>
      </c>
      <c r="D30" s="129">
        <f>C17+56</f>
        <v>42242</v>
      </c>
      <c r="E30" s="129">
        <f>C17+57</f>
        <v>42243</v>
      </c>
      <c r="F30" s="129">
        <f>C17+58</f>
        <v>42244</v>
      </c>
      <c r="H30" s="132"/>
      <c r="I30" s="132"/>
      <c r="J30" s="132"/>
      <c r="K30" s="132"/>
      <c r="L30" s="132"/>
      <c r="M30" s="132"/>
    </row>
    <row r="31" spans="1:17" ht="20" x14ac:dyDescent="0.2">
      <c r="A31" s="105"/>
      <c r="B31" s="105"/>
      <c r="F31" s="121"/>
      <c r="G31" s="104"/>
      <c r="H31" s="130"/>
      <c r="I31" s="130"/>
      <c r="J31" s="130"/>
      <c r="K31" s="130"/>
      <c r="L31" s="130"/>
      <c r="M31" s="130"/>
    </row>
    <row r="32" spans="1:17" ht="18" x14ac:dyDescent="0.2">
      <c r="A32" s="105"/>
      <c r="B32" s="105"/>
      <c r="F32" s="121"/>
      <c r="G32" s="104"/>
      <c r="H32" s="104"/>
      <c r="I32" s="104"/>
      <c r="J32" s="104"/>
      <c r="K32" s="124"/>
      <c r="L32" s="104"/>
      <c r="M32" s="104"/>
    </row>
    <row r="33" spans="1:13" ht="18" customHeight="1" x14ac:dyDescent="0.2">
      <c r="A33" s="105"/>
      <c r="B33" s="105"/>
      <c r="C33" s="348" t="s">
        <v>11</v>
      </c>
      <c r="D33" s="349"/>
      <c r="E33" s="349"/>
      <c r="F33" s="350"/>
      <c r="G33" s="104"/>
      <c r="H33" s="104"/>
      <c r="I33" s="104"/>
      <c r="J33" s="104"/>
      <c r="K33" s="104"/>
      <c r="L33" s="104"/>
      <c r="M33" s="104"/>
    </row>
    <row r="34" spans="1:13" ht="19" x14ac:dyDescent="0.2">
      <c r="A34" s="105"/>
      <c r="B34" s="105"/>
      <c r="C34" s="106">
        <f>C13+30</f>
        <v>42212</v>
      </c>
      <c r="D34" s="121" t="s">
        <v>120</v>
      </c>
      <c r="E34" s="123" t="s">
        <v>126</v>
      </c>
      <c r="F34" s="121"/>
      <c r="G34" s="104"/>
      <c r="H34" s="104"/>
      <c r="I34" s="104"/>
      <c r="J34" s="104"/>
      <c r="K34" s="104"/>
      <c r="L34" s="104"/>
      <c r="M34" s="104"/>
    </row>
    <row r="35" spans="1:13" ht="19" x14ac:dyDescent="0.2">
      <c r="C35" s="106">
        <v>42242</v>
      </c>
      <c r="D35" s="121" t="s">
        <v>35</v>
      </c>
      <c r="E35" s="123" t="s">
        <v>121</v>
      </c>
    </row>
    <row r="36" spans="1:13" ht="19" x14ac:dyDescent="0.2">
      <c r="C36" s="106">
        <f>C35+60</f>
        <v>42302</v>
      </c>
      <c r="D36" s="121" t="s">
        <v>10</v>
      </c>
      <c r="E36" s="123" t="s">
        <v>125</v>
      </c>
    </row>
    <row r="37" spans="1:13" ht="18" x14ac:dyDescent="0.2">
      <c r="C37" s="121"/>
      <c r="D37" s="121"/>
      <c r="E37" s="105"/>
    </row>
  </sheetData>
  <mergeCells count="4">
    <mergeCell ref="A1:C1"/>
    <mergeCell ref="C26:F26"/>
    <mergeCell ref="C33:F33"/>
    <mergeCell ref="M17:P17"/>
  </mergeCells>
  <phoneticPr fontId="2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3"/>
  <sheetViews>
    <sheetView workbookViewId="0">
      <selection activeCell="A22" sqref="A22"/>
    </sheetView>
  </sheetViews>
  <sheetFormatPr baseColWidth="10" defaultColWidth="8.83203125" defaultRowHeight="13" x14ac:dyDescent="0.15"/>
  <sheetData>
    <row r="1" spans="1:2" s="5" customFormat="1" x14ac:dyDescent="0.15">
      <c r="A1" s="13" t="s">
        <v>13</v>
      </c>
    </row>
    <row r="2" spans="1:2" s="5" customFormat="1" x14ac:dyDescent="0.15"/>
    <row r="3" spans="1:2" s="5" customFormat="1" x14ac:dyDescent="0.15">
      <c r="A3" s="5" t="s">
        <v>14</v>
      </c>
    </row>
    <row r="4" spans="1:2" s="5" customFormat="1" x14ac:dyDescent="0.15">
      <c r="A4" s="196" t="s">
        <v>127</v>
      </c>
    </row>
    <row r="5" spans="1:2" s="5" customFormat="1" x14ac:dyDescent="0.15">
      <c r="A5" s="196" t="s">
        <v>128</v>
      </c>
    </row>
    <row r="6" spans="1:2" s="5" customFormat="1" x14ac:dyDescent="0.15">
      <c r="A6" s="196" t="s">
        <v>129</v>
      </c>
    </row>
    <row r="7" spans="1:2" s="5" customFormat="1" x14ac:dyDescent="0.15">
      <c r="A7" s="196" t="s">
        <v>130</v>
      </c>
      <c r="B7" s="197"/>
    </row>
    <row r="8" spans="1:2" s="5" customFormat="1" x14ac:dyDescent="0.15">
      <c r="A8" s="196"/>
    </row>
    <row r="9" spans="1:2" s="5" customFormat="1" x14ac:dyDescent="0.15">
      <c r="A9" s="5" t="s">
        <v>15</v>
      </c>
    </row>
    <row r="10" spans="1:2" s="5" customFormat="1" x14ac:dyDescent="0.15">
      <c r="A10" s="11" t="s">
        <v>16</v>
      </c>
    </row>
    <row r="11" spans="1:2" s="3" customFormat="1" x14ac:dyDescent="0.15">
      <c r="A11" s="11" t="s">
        <v>17</v>
      </c>
    </row>
    <row r="12" spans="1:2" x14ac:dyDescent="0.15">
      <c r="A12" s="11" t="s">
        <v>18</v>
      </c>
    </row>
    <row r="13" spans="1:2" x14ac:dyDescent="0.15">
      <c r="A13" s="11" t="s">
        <v>19</v>
      </c>
    </row>
    <row r="14" spans="1:2" x14ac:dyDescent="0.15">
      <c r="A14" s="196" t="s">
        <v>131</v>
      </c>
    </row>
    <row r="15" spans="1:2" x14ac:dyDescent="0.15">
      <c r="A15" s="196" t="s">
        <v>132</v>
      </c>
    </row>
    <row r="16" spans="1:2" x14ac:dyDescent="0.15">
      <c r="A16" s="11" t="s">
        <v>24</v>
      </c>
    </row>
    <row r="18" spans="1:12" x14ac:dyDescent="0.15">
      <c r="A18" s="12" t="s">
        <v>20</v>
      </c>
    </row>
    <row r="19" spans="1:12" ht="48" customHeight="1" x14ac:dyDescent="0.15">
      <c r="A19" s="354" t="s">
        <v>21</v>
      </c>
      <c r="B19" s="354"/>
      <c r="C19" s="354"/>
      <c r="D19" s="354"/>
      <c r="E19" s="354"/>
    </row>
    <row r="20" spans="1:12" ht="13" customHeight="1" x14ac:dyDescent="0.15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</row>
    <row r="21" spans="1:12" x14ac:dyDescent="0.15">
      <c r="A21" s="196" t="s">
        <v>133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</row>
    <row r="22" spans="1:12" x14ac:dyDescent="0.15">
      <c r="A22" s="11" t="s">
        <v>22</v>
      </c>
    </row>
    <row r="23" spans="1:12" x14ac:dyDescent="0.15">
      <c r="A23" s="11" t="s">
        <v>23</v>
      </c>
    </row>
  </sheetData>
  <mergeCells count="1">
    <mergeCell ref="A19:E19"/>
  </mergeCells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Your Breeding Diary</vt:lpstr>
      <vt:lpstr>Vag Cyt &amp; Prog Interpretations</vt:lpstr>
      <vt:lpstr>Breeding Diary Example</vt:lpstr>
      <vt:lpstr>Instructions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Gayle Watkins</dc:creator>
  <cp:lastModifiedBy>Nicole Barnett</cp:lastModifiedBy>
  <cp:lastPrinted>2013-10-30T16:53:16Z</cp:lastPrinted>
  <dcterms:created xsi:type="dcterms:W3CDTF">2007-05-10T10:37:02Z</dcterms:created>
  <dcterms:modified xsi:type="dcterms:W3CDTF">2020-02-21T20:03:16Z</dcterms:modified>
</cp:coreProperties>
</file>